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2"/>
  </bookViews>
  <sheets>
    <sheet name="0.填表说明" sheetId="13" r:id="rId1"/>
    <sheet name="1.销售金额汇总（自动生成）" sheetId="8" r:id="rId2"/>
    <sheet name="2.销售开票明细（手动填写或粘贴系统导出已开票明细）" sheetId="9" r:id="rId3"/>
  </sheets>
  <definedNames>
    <definedName name="_xlnm._FilterDatabase" localSheetId="2" hidden="1">'2.销售开票明细（手动填写或粘贴系统导出已开票明细）'!$A$1:$N$137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手动将年月日改成年月格式 如2026-1-1日开票将年月写为 202601</t>
        </r>
      </text>
    </comment>
  </commentList>
</comments>
</file>

<file path=xl/sharedStrings.xml><?xml version="1.0" encoding="utf-8"?>
<sst xmlns="http://schemas.openxmlformats.org/spreadsheetml/2006/main" count="305" uniqueCount="39">
  <si>
    <t>说   明</t>
  </si>
  <si>
    <t>表1</t>
  </si>
  <si>
    <t>1.销售金额汇总</t>
  </si>
  <si>
    <t>（自动生成，不用修改）</t>
  </si>
  <si>
    <t>表2</t>
  </si>
  <si>
    <t>2.销售开票明细</t>
  </si>
  <si>
    <t>（手动填写或粘贴系统导出已开票明细）</t>
  </si>
  <si>
    <t>特别说明</t>
  </si>
  <si>
    <t>未开票收入也计算到对应月份销售收入之中</t>
  </si>
  <si>
    <t>交流学习</t>
  </si>
  <si>
    <t>0839-3600200</t>
  </si>
  <si>
    <t>政策要求：</t>
  </si>
  <si>
    <t>开票年月</t>
  </si>
  <si>
    <t>当月累计开票
（不含税金额）</t>
  </si>
  <si>
    <t>截止当月连续12月
累计开票金额</t>
  </si>
  <si>
    <t>其中</t>
  </si>
  <si>
    <t>控制500万内
当月剩余可开额度</t>
  </si>
  <si>
    <t>普票</t>
  </si>
  <si>
    <t>专票</t>
  </si>
  <si>
    <t>下拉</t>
  </si>
  <si>
    <t>.</t>
  </si>
  <si>
    <t>序号</t>
  </si>
  <si>
    <t>开票时间</t>
  </si>
  <si>
    <t>客户名称</t>
  </si>
  <si>
    <t>发票类型</t>
  </si>
  <si>
    <t>不含税金额</t>
  </si>
  <si>
    <t>税率</t>
  </si>
  <si>
    <t>税额</t>
  </si>
  <si>
    <t>价税合计</t>
  </si>
  <si>
    <t>备注</t>
  </si>
  <si>
    <t>发票号</t>
  </si>
  <si>
    <t>广元市***有限公司</t>
  </si>
  <si>
    <t>四川*****有限公司</t>
  </si>
  <si>
    <t>蓝色</t>
  </si>
  <si>
    <t>必填项</t>
  </si>
  <si>
    <t>红色</t>
  </si>
  <si>
    <t>注意项</t>
  </si>
  <si>
    <t>填写</t>
  </si>
  <si>
    <t>手动将年月日改成年月格式 如2026-1-1日开票将年月写为 202601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</si>
</sst>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yyyy&quot;年&quot;m&quot;月&quot;;@"/>
    <numFmt numFmtId="179" formatCode="0_ "/>
  </numFmts>
  <fonts count="3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10"/>
      <color rgb="FF00B0F0"/>
      <name val="宋体"/>
      <charset val="134"/>
    </font>
    <font>
      <b/>
      <sz val="10"/>
      <color rgb="FF00B050"/>
      <name val="宋体"/>
      <charset val="134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178" fontId="10" fillId="2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77" fontId="10" fillId="2" borderId="4" xfId="0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/>
    </xf>
    <xf numFmtId="177" fontId="10" fillId="2" borderId="5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79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9" fontId="13" fillId="0" borderId="0" xfId="0" applyNumberFormat="1" applyFont="1" applyFill="1" applyAlignment="1">
      <alignment horizontal="center" vertical="center"/>
    </xf>
    <xf numFmtId="177" fontId="13" fillId="0" borderId="0" xfId="0" applyNumberFormat="1" applyFont="1" applyFill="1" applyAlignment="1">
      <alignment horizontal="center" vertical="center"/>
    </xf>
    <xf numFmtId="177" fontId="14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7</xdr:row>
      <xdr:rowOff>85725</xdr:rowOff>
    </xdr:from>
    <xdr:to>
      <xdr:col>4</xdr:col>
      <xdr:colOff>514985</xdr:colOff>
      <xdr:row>29</xdr:row>
      <xdr:rowOff>90805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933575"/>
          <a:ext cx="6591935" cy="3776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A1" sqref="A1:D34"/>
    </sheetView>
  </sheetViews>
  <sheetFormatPr defaultColWidth="9" defaultRowHeight="13.5" outlineLevelRow="6" outlineLevelCol="6"/>
  <cols>
    <col min="2" max="2" width="14.375" customWidth="1"/>
    <col min="3" max="3" width="15.125" customWidth="1"/>
    <col min="4" max="4" width="43.625" customWidth="1"/>
  </cols>
  <sheetData>
    <row r="1" ht="25" customHeight="1" spans="1:7">
      <c r="A1" s="43" t="s">
        <v>0</v>
      </c>
      <c r="B1" s="43"/>
      <c r="C1" s="43"/>
      <c r="D1" s="43"/>
    </row>
    <row r="2" ht="29" customHeight="1" spans="1:7">
      <c r="B2" s="44" t="s">
        <v>1</v>
      </c>
      <c r="C2" t="s">
        <v>2</v>
      </c>
      <c r="D2" t="s">
        <v>3</v>
      </c>
    </row>
    <row r="3" ht="29" customHeight="1" spans="1:7">
      <c r="B3" s="44" t="s">
        <v>4</v>
      </c>
      <c r="C3" t="s">
        <v>5</v>
      </c>
      <c r="D3" t="s">
        <v>6</v>
      </c>
    </row>
    <row r="4" ht="22" customHeight="1" spans="1:7">
      <c r="B4" s="45" t="s">
        <v>7</v>
      </c>
      <c r="C4" s="45" t="s">
        <v>8</v>
      </c>
      <c r="D4" s="45"/>
      <c r="E4" s="46"/>
      <c r="F4" s="46"/>
      <c r="G4" s="47"/>
    </row>
    <row r="6" spans="1:7">
      <c r="B6" s="44" t="s">
        <v>9</v>
      </c>
      <c r="C6" s="44">
        <v>1933899955</v>
      </c>
      <c r="D6" t="s">
        <v>10</v>
      </c>
    </row>
    <row r="7" spans="1:7">
      <c r="B7" s="48" t="s">
        <v>11</v>
      </c>
    </row>
  </sheetData>
  <mergeCells count="2">
    <mergeCell ref="A1:D1"/>
    <mergeCell ref="C4:D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workbookViewId="0">
      <pane ySplit="2" topLeftCell="A24" activePane="bottomLeft" state="frozen"/>
      <selection/>
      <selection pane="bottomLeft" activeCell="A1" sqref="A1:F52"/>
    </sheetView>
  </sheetViews>
  <sheetFormatPr defaultColWidth="9" defaultRowHeight="13.5"/>
  <cols>
    <col min="1" max="1" width="11.5" style="22" customWidth="1"/>
    <col min="2" max="2" width="14.875" style="22" customWidth="1"/>
    <col min="3" max="3" width="18.5" style="22" customWidth="1"/>
    <col min="4" max="5" width="13.75" style="22" customWidth="1"/>
    <col min="6" max="6" width="20" style="23" customWidth="1"/>
    <col min="7" max="7" width="40.25" style="24" customWidth="1"/>
    <col min="8" max="16384" width="9" style="25"/>
  </cols>
  <sheetData>
    <row r="1" ht="24" customHeight="1" spans="1:9">
      <c r="A1" s="26" t="s">
        <v>12</v>
      </c>
      <c r="B1" s="27" t="s">
        <v>13</v>
      </c>
      <c r="C1" s="28" t="s">
        <v>14</v>
      </c>
      <c r="D1" s="29" t="s">
        <v>15</v>
      </c>
      <c r="E1" s="30"/>
      <c r="F1" s="31" t="s">
        <v>16</v>
      </c>
    </row>
    <row r="2" ht="24" customHeight="1" spans="1:9">
      <c r="A2" s="26"/>
      <c r="B2" s="27"/>
      <c r="C2" s="28"/>
      <c r="D2" s="32" t="s">
        <v>17</v>
      </c>
      <c r="E2" s="32" t="s">
        <v>18</v>
      </c>
      <c r="F2" s="33"/>
      <c r="G2" s="34"/>
      <c r="H2" s="35"/>
      <c r="I2" s="35"/>
    </row>
    <row r="3" spans="1:9">
      <c r="A3" s="36">
        <v>202401</v>
      </c>
      <c r="B3" s="37">
        <f>SUMIFS('2.销售开票明细（手动填写或粘贴系统导出已开票明细）'!F:F,'2.销售开票明细（手动填写或粘贴系统导出已开票明细）'!C:C,A3)</f>
        <v>1133533.16831683</v>
      </c>
      <c r="C3" s="37"/>
      <c r="D3" s="37">
        <f>SUMIFS('2.销售开票明细（手动填写或粘贴系统导出已开票明细）'!F:F,'2.销售开票明细（手动填写或粘贴系统导出已开票明细）'!C:C,A3,'2.销售开票明细（手动填写或粘贴系统导出已开票明细）'!E:E,$D$2)</f>
        <v>834431.881188119</v>
      </c>
      <c r="E3" s="37">
        <f>SUMIFS('2.销售开票明细（手动填写或粘贴系统导出已开票明细）'!F:F,'2.销售开票明细（手动填写或粘贴系统导出已开票明细）'!C:C,A3,'2.销售开票明细（手动填写或粘贴系统导出已开票明细）'!E:E,$E$2)</f>
        <v>299101.287128713</v>
      </c>
      <c r="F3" s="38"/>
      <c r="G3" s="34"/>
      <c r="H3" s="35"/>
      <c r="I3" s="35"/>
    </row>
    <row r="4" spans="1:9">
      <c r="A4" s="36">
        <v>202402</v>
      </c>
      <c r="B4" s="37">
        <f>SUMIFS('2.销售开票明细（手动填写或粘贴系统导出已开票明细）'!F:F,'2.销售开票明细（手动填写或粘贴系统导出已开票明细）'!C:C,A4)</f>
        <v>213550.316831683</v>
      </c>
      <c r="C4" s="37"/>
      <c r="D4" s="37">
        <f>SUMIFS('2.销售开票明细（手动填写或粘贴系统导出已开票明细）'!F:F,'2.销售开票明细（手动填写或粘贴系统导出已开票明细）'!C:C,A4,'2.销售开票明细（手动填写或粘贴系统导出已开票明细）'!E:E,$D$2)</f>
        <v>212992.396039604</v>
      </c>
      <c r="E4" s="37">
        <f>SUMIFS('2.销售开票明细（手动填写或粘贴系统导出已开票明细）'!F:F,'2.销售开票明细（手动填写或粘贴系统导出已开票明细）'!C:C,A4,'2.销售开票明细（手动填写或粘贴系统导出已开票明细）'!E:E,$E$2)</f>
        <v>557.920792079208</v>
      </c>
      <c r="F4" s="38"/>
      <c r="G4" s="34"/>
      <c r="H4" s="35"/>
      <c r="I4" s="35"/>
    </row>
    <row r="5" spans="1:9">
      <c r="A5" s="36">
        <v>202403</v>
      </c>
      <c r="B5" s="37">
        <f>SUMIFS('2.销售开票明细（手动填写或粘贴系统导出已开票明细）'!F:F,'2.销售开票明细（手动填写或粘贴系统导出已开票明细）'!C:C,A5)</f>
        <v>194125.742574257</v>
      </c>
      <c r="C5" s="37"/>
      <c r="D5" s="37">
        <f>SUMIFS('2.销售开票明细（手动填写或粘贴系统导出已开票明细）'!F:F,'2.销售开票明细（手动填写或粘贴系统导出已开票明细）'!C:C,A5,'2.销售开票明细（手动填写或粘贴系统导出已开票明细）'!E:E,$D$2)</f>
        <v>192244.554455446</v>
      </c>
      <c r="E5" s="37">
        <f>SUMIFS('2.销售开票明细（手动填写或粘贴系统导出已开票明细）'!F:F,'2.销售开票明细（手动填写或粘贴系统导出已开票明细）'!C:C,A5,'2.销售开票明细（手动填写或粘贴系统导出已开票明细）'!E:E,$E$2)</f>
        <v>1881.18811881188</v>
      </c>
      <c r="F5" s="38"/>
      <c r="G5" s="34"/>
      <c r="H5" s="35"/>
      <c r="I5" s="35"/>
    </row>
    <row r="6" spans="1:9">
      <c r="A6" s="36">
        <v>202404</v>
      </c>
      <c r="B6" s="37">
        <f>SUMIFS('2.销售开票明细（手动填写或粘贴系统导出已开票明细）'!F:F,'2.销售开票明细（手动填写或粘贴系统导出已开票明细）'!C:C,A6)</f>
        <v>400032.47</v>
      </c>
      <c r="C6" s="37"/>
      <c r="D6" s="37">
        <f>SUMIFS('2.销售开票明细（手动填写或粘贴系统导出已开票明细）'!F:F,'2.销售开票明细（手动填写或粘贴系统导出已开票明细）'!C:C,A6,'2.销售开票明细（手动填写或粘贴系统导出已开票明细）'!E:E,$D$2)</f>
        <v>13122.77</v>
      </c>
      <c r="E6" s="37">
        <f>SUMIFS('2.销售开票明细（手动填写或粘贴系统导出已开票明细）'!F:F,'2.销售开票明细（手动填写或粘贴系统导出已开票明细）'!C:C,A6,'2.销售开票明细（手动填写或粘贴系统导出已开票明细）'!E:E,$E$2)</f>
        <v>386909.7</v>
      </c>
      <c r="F6" s="38"/>
      <c r="G6" s="34"/>
      <c r="H6" s="35"/>
      <c r="I6" s="35"/>
    </row>
    <row r="7" spans="1:9">
      <c r="A7" s="36">
        <v>202405</v>
      </c>
      <c r="B7" s="37">
        <f>SUMIFS('2.销售开票明细（手动填写或粘贴系统导出已开票明细）'!F:F,'2.销售开票明细（手动填写或粘贴系统导出已开票明细）'!C:C,A7)</f>
        <v>215148.61</v>
      </c>
      <c r="C7" s="37"/>
      <c r="D7" s="37">
        <f>SUMIFS('2.销售开票明细（手动填写或粘贴系统导出已开票明细）'!F:F,'2.销售开票明细（手动填写或粘贴系统导出已开票明细）'!C:C,A7,'2.销售开票明细（手动填写或粘贴系统导出已开票明细）'!E:E,$D$2)</f>
        <v>215148.61</v>
      </c>
      <c r="E7" s="37">
        <f>SUMIFS('2.销售开票明细（手动填写或粘贴系统导出已开票明细）'!F:F,'2.销售开票明细（手动填写或粘贴系统导出已开票明细）'!C:C,A7,'2.销售开票明细（手动填写或粘贴系统导出已开票明细）'!E:E,$E$2)</f>
        <v>0</v>
      </c>
      <c r="F7" s="38"/>
      <c r="G7" s="34"/>
      <c r="H7" s="35"/>
      <c r="I7" s="35"/>
    </row>
    <row r="8" spans="1:9">
      <c r="A8" s="36">
        <v>202406</v>
      </c>
      <c r="B8" s="37">
        <f>SUMIFS('2.销售开票明细（手动填写或粘贴系统导出已开票明细）'!F:F,'2.销售开票明细（手动填写或粘贴系统导出已开票明细）'!C:C,A8)</f>
        <v>217494.05</v>
      </c>
      <c r="C8" s="37"/>
      <c r="D8" s="37">
        <f>SUMIFS('2.销售开票明细（手动填写或粘贴系统导出已开票明细）'!F:F,'2.销售开票明细（手动填写或粘贴系统导出已开票明细）'!C:C,A8,'2.销售开票明细（手动填写或粘贴系统导出已开票明细）'!E:E,$D$2)</f>
        <v>217494.05</v>
      </c>
      <c r="E8" s="37">
        <f>SUMIFS('2.销售开票明细（手动填写或粘贴系统导出已开票明细）'!F:F,'2.销售开票明细（手动填写或粘贴系统导出已开票明细）'!C:C,A8,'2.销售开票明细（手动填写或粘贴系统导出已开票明细）'!E:E,$E$2)</f>
        <v>0</v>
      </c>
      <c r="F8" s="38"/>
      <c r="G8" s="34"/>
      <c r="H8" s="35"/>
      <c r="I8" s="35"/>
    </row>
    <row r="9" spans="1:9">
      <c r="A9" s="36">
        <v>202407</v>
      </c>
      <c r="B9" s="37">
        <f>SUMIFS('2.销售开票明细（手动填写或粘贴系统导出已开票明细）'!F:F,'2.销售开票明细（手动填写或粘贴系统导出已开票明细）'!C:C,A9)</f>
        <v>326813.02</v>
      </c>
      <c r="C9" s="37"/>
      <c r="D9" s="37">
        <f>SUMIFS('2.销售开票明细（手动填写或粘贴系统导出已开票明细）'!F:F,'2.销售开票明细（手动填写或粘贴系统导出已开票明细）'!C:C,A9,'2.销售开票明细（手动填写或粘贴系统导出已开票明细）'!E:E,$D$2)</f>
        <v>326813.02</v>
      </c>
      <c r="E9" s="37">
        <f>SUMIFS('2.销售开票明细（手动填写或粘贴系统导出已开票明细）'!F:F,'2.销售开票明细（手动填写或粘贴系统导出已开票明细）'!C:C,A9,'2.销售开票明细（手动填写或粘贴系统导出已开票明细）'!E:E,$E$2)</f>
        <v>0</v>
      </c>
      <c r="F9" s="38"/>
      <c r="G9" s="34"/>
      <c r="H9" s="35"/>
      <c r="I9" s="35"/>
    </row>
    <row r="10" spans="1:9">
      <c r="A10" s="36">
        <v>202408</v>
      </c>
      <c r="B10" s="37">
        <f>SUMIFS('2.销售开票明细（手动填写或粘贴系统导出已开票明细）'!F:F,'2.销售开票明细（手动填写或粘贴系统导出已开票明细）'!C:C,A10)</f>
        <v>224141.78</v>
      </c>
      <c r="C10" s="37"/>
      <c r="D10" s="37">
        <f>SUMIFS('2.销售开票明细（手动填写或粘贴系统导出已开票明细）'!F:F,'2.销售开票明细（手动填写或粘贴系统导出已开票明细）'!C:C,A10,'2.销售开票明细（手动填写或粘贴系统导出已开票明细）'!E:E,$D$2)</f>
        <v>224141.78</v>
      </c>
      <c r="E10" s="37">
        <f>SUMIFS('2.销售开票明细（手动填写或粘贴系统导出已开票明细）'!F:F,'2.销售开票明细（手动填写或粘贴系统导出已开票明细）'!C:C,A10,'2.销售开票明细（手动填写或粘贴系统导出已开票明细）'!E:E,$E$2)</f>
        <v>0</v>
      </c>
      <c r="F10" s="38"/>
    </row>
    <row r="11" spans="1:9">
      <c r="A11" s="36">
        <v>202409</v>
      </c>
      <c r="B11" s="37">
        <f>SUMIFS('2.销售开票明细（手动填写或粘贴系统导出已开票明细）'!F:F,'2.销售开票明细（手动填写或粘贴系统导出已开票明细）'!C:C,A11)</f>
        <v>218834.75</v>
      </c>
      <c r="C11" s="37"/>
      <c r="D11" s="37">
        <f>SUMIFS('2.销售开票明细（手动填写或粘贴系统导出已开票明细）'!F:F,'2.销售开票明细（手动填写或粘贴系统导出已开票明细）'!C:C,A11,'2.销售开票明细（手动填写或粘贴系统导出已开票明细）'!E:E,$D$2)</f>
        <v>218834.75</v>
      </c>
      <c r="E11" s="37">
        <f>SUMIFS('2.销售开票明细（手动填写或粘贴系统导出已开票明细）'!F:F,'2.销售开票明细（手动填写或粘贴系统导出已开票明细）'!C:C,A11,'2.销售开票明细（手动填写或粘贴系统导出已开票明细）'!E:E,$E$2)</f>
        <v>0</v>
      </c>
      <c r="F11" s="38"/>
    </row>
    <row r="12" spans="1:9">
      <c r="A12" s="36">
        <v>202410</v>
      </c>
      <c r="B12" s="37">
        <f>SUMIFS('2.销售开票明细（手动填写或粘贴系统导出已开票明细）'!F:F,'2.销售开票明细（手动填写或粘贴系统导出已开票明细）'!C:C,A12)</f>
        <v>303821.98</v>
      </c>
      <c r="C12" s="37"/>
      <c r="D12" s="37">
        <f>SUMIFS('2.销售开票明细（手动填写或粘贴系统导出已开票明细）'!F:F,'2.销售开票明细（手动填写或粘贴系统导出已开票明细）'!C:C,A12,'2.销售开票明细（手动填写或粘贴系统导出已开票明细）'!E:E,$D$2)</f>
        <v>293648.71</v>
      </c>
      <c r="E12" s="37">
        <f>SUMIFS('2.销售开票明细（手动填写或粘贴系统导出已开票明细）'!F:F,'2.销售开票明细（手动填写或粘贴系统导出已开票明细）'!C:C,A12,'2.销售开票明细（手动填写或粘贴系统导出已开票明细）'!E:E,$E$2)</f>
        <v>10173.27</v>
      </c>
      <c r="F12" s="38"/>
    </row>
    <row r="13" spans="1:9">
      <c r="A13" s="36">
        <v>202411</v>
      </c>
      <c r="B13" s="37">
        <f>SUMIFS('2.销售开票明细（手动填写或粘贴系统导出已开票明细）'!F:F,'2.销售开票明细（手动填写或粘贴系统导出已开票明细）'!C:C,A13)</f>
        <v>417951.07</v>
      </c>
      <c r="C13" s="37"/>
      <c r="D13" s="37">
        <f>SUMIFS('2.销售开票明细（手动填写或粘贴系统导出已开票明细）'!F:F,'2.销售开票明细（手动填写或粘贴系统导出已开票明细）'!C:C,A13,'2.销售开票明细（手动填写或粘贴系统导出已开票明细）'!E:E,$D$2)</f>
        <v>406366.92</v>
      </c>
      <c r="E13" s="37">
        <f>SUMIFS('2.销售开票明细（手动填写或粘贴系统导出已开票明细）'!F:F,'2.销售开票明细（手动填写或粘贴系统导出已开票明细）'!C:C,A13,'2.销售开票明细（手动填写或粘贴系统导出已开票明细）'!E:E,$E$2)</f>
        <v>11584.15</v>
      </c>
      <c r="F13" s="38"/>
    </row>
    <row r="14" spans="1:9">
      <c r="A14" s="36">
        <v>202412</v>
      </c>
      <c r="B14" s="37">
        <f>SUMIFS('2.销售开票明细（手动填写或粘贴系统导出已开票明细）'!F:F,'2.销售开票明细（手动填写或粘贴系统导出已开票明细）'!C:C,A14)</f>
        <v>326813.02</v>
      </c>
      <c r="C14" s="37">
        <f>SUM(B3:B14)</f>
        <v>4192259.97772277</v>
      </c>
      <c r="D14" s="37">
        <f>SUMIFS('2.销售开票明细（手动填写或粘贴系统导出已开票明细）'!F:F,'2.销售开票明细（手动填写或粘贴系统导出已开票明细）'!C:C,A14,'2.销售开票明细（手动填写或粘贴系统导出已开票明细）'!E:E,$D$2)</f>
        <v>326813.02</v>
      </c>
      <c r="E14" s="37">
        <f>SUMIFS('2.销售开票明细（手动填写或粘贴系统导出已开票明细）'!F:F,'2.销售开票明细（手动填写或粘贴系统导出已开票明细）'!C:C,A14,'2.销售开票明细（手动填写或粘贴系统导出已开票明细）'!E:E,$E$2)</f>
        <v>0</v>
      </c>
      <c r="F14" s="38">
        <f>4999999-C14</f>
        <v>807739.022277228</v>
      </c>
    </row>
    <row r="15" spans="1:9">
      <c r="A15" s="36">
        <v>202501</v>
      </c>
      <c r="B15" s="37">
        <f>SUMIFS('2.销售开票明细（手动填写或粘贴系统导出已开票明细）'!F:F,'2.销售开票明细（手动填写或粘贴系统导出已开票明细）'!C:C,A15)</f>
        <v>5739.52</v>
      </c>
      <c r="C15" s="37">
        <f>SUM(B4:B15)</f>
        <v>3064466.32940594</v>
      </c>
      <c r="D15" s="37">
        <f>SUMIFS('2.销售开票明细（手动填写或粘贴系统导出已开票明细）'!F:F,'2.销售开票明细（手动填写或粘贴系统导出已开票明细）'!C:C,A15,'2.销售开票明细（手动填写或粘贴系统导出已开票明细）'!E:E,$D$2)</f>
        <v>4196.81</v>
      </c>
      <c r="E15" s="37">
        <f>SUMIFS('2.销售开票明细（手动填写或粘贴系统导出已开票明细）'!F:F,'2.销售开票明细（手动填写或粘贴系统导出已开票明细）'!C:C,A15,'2.销售开票明细（手动填写或粘贴系统导出已开票明细）'!E:E,$E$2)</f>
        <v>1542.71</v>
      </c>
      <c r="F15" s="38">
        <f t="shared" ref="F4:F42" si="0">4999999-C15</f>
        <v>1935532.67059406</v>
      </c>
    </row>
    <row r="16" spans="1:9">
      <c r="A16" s="36">
        <v>202502</v>
      </c>
      <c r="B16" s="37">
        <f>SUMIFS('2.销售开票明细（手动填写或粘贴系统导出已开票明细）'!F:F,'2.销售开票明细（手动填写或粘贴系统导出已开票明细）'!C:C,A16)</f>
        <v>63.31</v>
      </c>
      <c r="C16" s="37">
        <f t="shared" ref="C15:C28" si="1">SUM(B5:B16)</f>
        <v>2850979.32257426</v>
      </c>
      <c r="D16" s="37">
        <f>SUMIFS('2.销售开票明细（手动填写或粘贴系统导出已开票明细）'!F:F,'2.销售开票明细（手动填写或粘贴系统导出已开票明细）'!C:C,A16,'2.销售开票明细（手动填写或粘贴系统导出已开票明细）'!E:E,$D$2)</f>
        <v>0</v>
      </c>
      <c r="E16" s="37">
        <f>SUMIFS('2.销售开票明细（手动填写或粘贴系统导出已开票明细）'!F:F,'2.销售开票明细（手动填写或粘贴系统导出已开票明细）'!C:C,A16,'2.销售开票明细（手动填写或粘贴系统导出已开票明细）'!E:E,$E$2)</f>
        <v>63.31</v>
      </c>
      <c r="F16" s="38">
        <f t="shared" si="0"/>
        <v>2149019.67742574</v>
      </c>
    </row>
    <row r="17" spans="1:6">
      <c r="A17" s="36">
        <v>202503</v>
      </c>
      <c r="B17" s="37">
        <f>SUMIFS('2.销售开票明细（手动填写或粘贴系统导出已开票明细）'!F:F,'2.销售开票明细（手动填写或粘贴系统导出已开票明细）'!C:C,A17)</f>
        <v>0</v>
      </c>
      <c r="C17" s="37">
        <f t="shared" si="1"/>
        <v>2656853.58</v>
      </c>
      <c r="D17" s="37">
        <f>SUMIFS('2.销售开票明细（手动填写或粘贴系统导出已开票明细）'!F:F,'2.销售开票明细（手动填写或粘贴系统导出已开票明细）'!C:C,A17,'2.销售开票明细（手动填写或粘贴系统导出已开票明细）'!E:E,$D$2)</f>
        <v>0</v>
      </c>
      <c r="E17" s="37">
        <f>SUMIFS('2.销售开票明细（手动填写或粘贴系统导出已开票明细）'!F:F,'2.销售开票明细（手动填写或粘贴系统导出已开票明细）'!C:C,A17,'2.销售开票明细（手动填写或粘贴系统导出已开票明细）'!E:E,$E$2)</f>
        <v>0</v>
      </c>
      <c r="F17" s="38">
        <f t="shared" si="0"/>
        <v>2343145.42</v>
      </c>
    </row>
    <row r="18" spans="1:6">
      <c r="A18" s="36">
        <v>202504</v>
      </c>
      <c r="B18" s="37">
        <f>SUMIFS('2.销售开票明细（手动填写或粘贴系统导出已开票明细）'!F:F,'2.销售开票明细（手动填写或粘贴系统导出已开票明细）'!C:C,A18)</f>
        <v>0</v>
      </c>
      <c r="C18" s="37">
        <f t="shared" si="1"/>
        <v>2256821.11</v>
      </c>
      <c r="D18" s="37">
        <f>SUMIFS('2.销售开票明细（手动填写或粘贴系统导出已开票明细）'!F:F,'2.销售开票明细（手动填写或粘贴系统导出已开票明细）'!C:C,A18,'2.销售开票明细（手动填写或粘贴系统导出已开票明细）'!E:E,$D$2)</f>
        <v>0</v>
      </c>
      <c r="E18" s="37">
        <f>SUMIFS('2.销售开票明细（手动填写或粘贴系统导出已开票明细）'!F:F,'2.销售开票明细（手动填写或粘贴系统导出已开票明细）'!C:C,A18,'2.销售开票明细（手动填写或粘贴系统导出已开票明细）'!E:E,$E$2)</f>
        <v>0</v>
      </c>
      <c r="F18" s="38">
        <f t="shared" si="0"/>
        <v>2743177.89</v>
      </c>
    </row>
    <row r="19" spans="1:6">
      <c r="A19" s="36">
        <v>202505</v>
      </c>
      <c r="B19" s="37">
        <f>SUMIFS('2.销售开票明细（手动填写或粘贴系统导出已开票明细）'!F:F,'2.销售开票明细（手动填写或粘贴系统导出已开票明细）'!C:C,A19)</f>
        <v>0</v>
      </c>
      <c r="C19" s="37">
        <f t="shared" si="1"/>
        <v>2041672.5</v>
      </c>
      <c r="D19" s="37">
        <f>SUMIFS('2.销售开票明细（手动填写或粘贴系统导出已开票明细）'!F:F,'2.销售开票明细（手动填写或粘贴系统导出已开票明细）'!C:C,A19,'2.销售开票明细（手动填写或粘贴系统导出已开票明细）'!E:E,$D$2)</f>
        <v>0</v>
      </c>
      <c r="E19" s="37">
        <f>SUMIFS('2.销售开票明细（手动填写或粘贴系统导出已开票明细）'!F:F,'2.销售开票明细（手动填写或粘贴系统导出已开票明细）'!C:C,A19,'2.销售开票明细（手动填写或粘贴系统导出已开票明细）'!E:E,$E$2)</f>
        <v>0</v>
      </c>
      <c r="F19" s="38">
        <f t="shared" si="0"/>
        <v>2958326.5</v>
      </c>
    </row>
    <row r="20" spans="1:6">
      <c r="A20" s="36">
        <v>202506</v>
      </c>
      <c r="B20" s="37">
        <f>SUMIFS('2.销售开票明细（手动填写或粘贴系统导出已开票明细）'!F:F,'2.销售开票明细（手动填写或粘贴系统导出已开票明细）'!C:C,A20)</f>
        <v>2459.95</v>
      </c>
      <c r="C20" s="37">
        <f t="shared" si="1"/>
        <v>1826638.4</v>
      </c>
      <c r="D20" s="37">
        <f>SUMIFS('2.销售开票明细（手动填写或粘贴系统导出已开票明细）'!F:F,'2.销售开票明细（手动填写或粘贴系统导出已开票明细）'!C:C,A20,'2.销售开票明细（手动填写或粘贴系统导出已开票明细）'!E:E,$D$2)</f>
        <v>2270.44</v>
      </c>
      <c r="E20" s="37">
        <f>SUMIFS('2.销售开票明细（手动填写或粘贴系统导出已开票明细）'!F:F,'2.销售开票明细（手动填写或粘贴系统导出已开票明细）'!C:C,A20,'2.销售开票明细（手动填写或粘贴系统导出已开票明细）'!E:E,$E$2)</f>
        <v>189.51</v>
      </c>
      <c r="F20" s="38">
        <f t="shared" si="0"/>
        <v>3173360.6</v>
      </c>
    </row>
    <row r="21" spans="1:6">
      <c r="A21" s="36">
        <v>202507</v>
      </c>
      <c r="B21" s="37">
        <f>SUMIFS('2.销售开票明细（手动填写或粘贴系统导出已开票明细）'!F:F,'2.销售开票明细（手动填写或粘贴系统导出已开票明细）'!C:C,A21)</f>
        <v>108.51</v>
      </c>
      <c r="C21" s="37">
        <f t="shared" si="1"/>
        <v>1499933.89</v>
      </c>
      <c r="D21" s="37">
        <f>SUMIFS('2.销售开票明细（手动填写或粘贴系统导出已开票明细）'!F:F,'2.销售开票明细（手动填写或粘贴系统导出已开票明细）'!C:C,A21,'2.销售开票明细（手动填写或粘贴系统导出已开票明细）'!E:E,$D$2)</f>
        <v>108.51</v>
      </c>
      <c r="E21" s="37">
        <f>SUMIFS('2.销售开票明细（手动填写或粘贴系统导出已开票明细）'!F:F,'2.销售开票明细（手动填写或粘贴系统导出已开票明细）'!C:C,A21,'2.销售开票明细（手动填写或粘贴系统导出已开票明细）'!E:E,$E$2)</f>
        <v>0</v>
      </c>
      <c r="F21" s="38">
        <f t="shared" si="0"/>
        <v>3500065.11</v>
      </c>
    </row>
    <row r="22" spans="1:6">
      <c r="A22" s="36">
        <v>202508</v>
      </c>
      <c r="B22" s="37">
        <f>SUMIFS('2.销售开票明细（手动填写或粘贴系统导出已开票明细）'!F:F,'2.销售开票明细（手动填写或粘贴系统导出已开票明细）'!C:C,A22)</f>
        <v>68.47</v>
      </c>
      <c r="C22" s="37">
        <f t="shared" si="1"/>
        <v>1275860.58</v>
      </c>
      <c r="D22" s="37">
        <f>SUMIFS('2.销售开票明细（手动填写或粘贴系统导出已开票明细）'!F:F,'2.销售开票明细（手动填写或粘贴系统导出已开票明细）'!C:C,A22,'2.销售开票明细（手动填写或粘贴系统导出已开票明细）'!E:E,$D$2)</f>
        <v>68.47</v>
      </c>
      <c r="E22" s="37">
        <f>SUMIFS('2.销售开票明细（手动填写或粘贴系统导出已开票明细）'!F:F,'2.销售开票明细（手动填写或粘贴系统导出已开票明细）'!C:C,A22,'2.销售开票明细（手动填写或粘贴系统导出已开票明细）'!E:E,$E$2)</f>
        <v>0</v>
      </c>
      <c r="F22" s="38">
        <f t="shared" si="0"/>
        <v>3724138.42</v>
      </c>
    </row>
    <row r="23" spans="1:6">
      <c r="A23" s="36">
        <v>202509</v>
      </c>
      <c r="B23" s="37">
        <f>SUMIFS('2.销售开票明细（手动填写或粘贴系统导出已开票明细）'!F:F,'2.销售开票明细（手动填写或粘贴系统导出已开票明细）'!C:C,A23)</f>
        <v>149.95</v>
      </c>
      <c r="C23" s="37">
        <f t="shared" si="1"/>
        <v>1057175.78</v>
      </c>
      <c r="D23" s="37">
        <f>SUMIFS('2.销售开票明细（手动填写或粘贴系统导出已开票明细）'!F:F,'2.销售开票明细（手动填写或粘贴系统导出已开票明细）'!C:C,A23,'2.销售开票明细（手动填写或粘贴系统导出已开票明细）'!E:E,$D$2)</f>
        <v>149.95</v>
      </c>
      <c r="E23" s="37">
        <f>SUMIFS('2.销售开票明细（手动填写或粘贴系统导出已开票明细）'!F:F,'2.销售开票明细（手动填写或粘贴系统导出已开票明细）'!C:C,A23,'2.销售开票明细（手动填写或粘贴系统导出已开票明细）'!E:E,$E$2)</f>
        <v>0</v>
      </c>
      <c r="F23" s="38">
        <f t="shared" si="0"/>
        <v>3942823.22</v>
      </c>
    </row>
    <row r="24" spans="1:6">
      <c r="A24" s="36">
        <v>202510</v>
      </c>
      <c r="B24" s="37">
        <f>SUMIFS('2.销售开票明细（手动填写或粘贴系统导出已开票明细）'!F:F,'2.销售开票明细（手动填写或粘贴系统导出已开票明细）'!C:C,A24)</f>
        <v>104.47</v>
      </c>
      <c r="C24" s="37">
        <f t="shared" si="1"/>
        <v>753458.27</v>
      </c>
      <c r="D24" s="37">
        <f>SUMIFS('2.销售开票明细（手动填写或粘贴系统导出已开票明细）'!F:F,'2.销售开票明细（手动填写或粘贴系统导出已开票明细）'!C:C,A24,'2.销售开票明细（手动填写或粘贴系统导出已开票明细）'!E:E,$D$2)</f>
        <v>104.47</v>
      </c>
      <c r="E24" s="37">
        <f>SUMIFS('2.销售开票明细（手动填写或粘贴系统导出已开票明细）'!F:F,'2.销售开票明细（手动填写或粘贴系统导出已开票明细）'!C:C,A24,'2.销售开票明细（手动填写或粘贴系统导出已开票明细）'!E:E,$E$2)</f>
        <v>0</v>
      </c>
      <c r="F24" s="38">
        <f t="shared" si="0"/>
        <v>4246540.73</v>
      </c>
    </row>
    <row r="25" spans="1:6">
      <c r="A25" s="36">
        <v>202511</v>
      </c>
      <c r="B25" s="37">
        <f>SUMIFS('2.销售开票明细（手动填写或粘贴系统导出已开票明细）'!F:F,'2.销售开票明细（手动填写或粘贴系统导出已开票明细）'!C:C,A25)</f>
        <v>1929.55</v>
      </c>
      <c r="C25" s="37">
        <f t="shared" si="1"/>
        <v>337436.75</v>
      </c>
      <c r="D25" s="37">
        <f>SUMIFS('2.销售开票明细（手动填写或粘贴系统导出已开票明细）'!F:F,'2.销售开票明细（手动填写或粘贴系统导出已开票明细）'!C:C,A25,'2.销售开票明细（手动填写或粘贴系统导出已开票明细）'!E:E,$D$2)</f>
        <v>1870.71</v>
      </c>
      <c r="E25" s="37">
        <f>SUMIFS('2.销售开票明细（手动填写或粘贴系统导出已开票明细）'!F:F,'2.销售开票明细（手动填写或粘贴系统导出已开票明细）'!C:C,A25,'2.销售开票明细（手动填写或粘贴系统导出已开票明细）'!E:E,$E$2)</f>
        <v>58.84</v>
      </c>
      <c r="F25" s="38">
        <f t="shared" si="0"/>
        <v>4662562.25</v>
      </c>
    </row>
    <row r="26" spans="1:6">
      <c r="A26" s="36">
        <v>202601</v>
      </c>
      <c r="B26" s="37">
        <f>SUMIFS('2.销售开票明细（手动填写或粘贴系统导出已开票明细）'!F:F,'2.销售开票明细（手动填写或粘贴系统导出已开票明细）'!C:C,A26)</f>
        <v>6666.66</v>
      </c>
      <c r="C26" s="37">
        <f t="shared" si="1"/>
        <v>17290.39</v>
      </c>
      <c r="D26" s="37">
        <f>SUMIFS('2.销售开票明细（手动填写或粘贴系统导出已开票明细）'!F:F,'2.销售开票明细（手动填写或粘贴系统导出已开票明细）'!C:C,A26,'2.销售开票明细（手动填写或粘贴系统导出已开票明细）'!E:E,$D$2)</f>
        <v>6666.66</v>
      </c>
      <c r="E26" s="37">
        <f>SUMIFS('2.销售开票明细（手动填写或粘贴系统导出已开票明细）'!F:F,'2.销售开票明细（手动填写或粘贴系统导出已开票明细）'!C:C,A26,'2.销售开票明细（手动填写或粘贴系统导出已开票明细）'!E:E,$E$2)</f>
        <v>0</v>
      </c>
      <c r="F26" s="38">
        <f t="shared" si="0"/>
        <v>4982708.61</v>
      </c>
    </row>
    <row r="27" spans="1:6">
      <c r="A27" s="36">
        <v>202602</v>
      </c>
      <c r="B27" s="37">
        <f>SUMIFS('2.销售开票明细（手动填写或粘贴系统导出已开票明细）'!F:F,'2.销售开票明细（手动填写或粘贴系统导出已开票明细）'!C:C,A27)</f>
        <v>0</v>
      </c>
      <c r="C27" s="37">
        <f t="shared" si="1"/>
        <v>11550.87</v>
      </c>
      <c r="D27" s="37">
        <f>SUMIFS('2.销售开票明细（手动填写或粘贴系统导出已开票明细）'!F:F,'2.销售开票明细（手动填写或粘贴系统导出已开票明细）'!C:C,A27,'2.销售开票明细（手动填写或粘贴系统导出已开票明细）'!E:E,$D$2)</f>
        <v>0</v>
      </c>
      <c r="E27" s="37">
        <f>SUMIFS('2.销售开票明细（手动填写或粘贴系统导出已开票明细）'!F:F,'2.销售开票明细（手动填写或粘贴系统导出已开票明细）'!C:C,A27,'2.销售开票明细（手动填写或粘贴系统导出已开票明细）'!E:E,$E$2)</f>
        <v>0</v>
      </c>
      <c r="F27" s="38">
        <f t="shared" si="0"/>
        <v>4988448.13</v>
      </c>
    </row>
    <row r="28" spans="1:6">
      <c r="A28" s="36">
        <v>202603</v>
      </c>
      <c r="B28" s="37">
        <f>SUMIFS('2.销售开票明细（手动填写或粘贴系统导出已开票明细）'!F:F,'2.销售开票明细（手动填写或粘贴系统导出已开票明细）'!C:C,A28)</f>
        <v>0</v>
      </c>
      <c r="C28" s="37">
        <f t="shared" si="1"/>
        <v>11487.56</v>
      </c>
      <c r="D28" s="37">
        <f>SUMIFS('2.销售开票明细（手动填写或粘贴系统导出已开票明细）'!F:F,'2.销售开票明细（手动填写或粘贴系统导出已开票明细）'!C:C,A28,'2.销售开票明细（手动填写或粘贴系统导出已开票明细）'!E:E,$D$2)</f>
        <v>0</v>
      </c>
      <c r="E28" s="37">
        <f>SUMIFS('2.销售开票明细（手动填写或粘贴系统导出已开票明细）'!F:F,'2.销售开票明细（手动填写或粘贴系统导出已开票明细）'!C:C,A28,'2.销售开票明细（手动填写或粘贴系统导出已开票明细）'!E:E,$E$2)</f>
        <v>0</v>
      </c>
      <c r="F28" s="38">
        <f t="shared" si="0"/>
        <v>4988511.44</v>
      </c>
    </row>
    <row r="29" spans="1:6">
      <c r="A29" s="36">
        <v>202604</v>
      </c>
      <c r="B29" s="37">
        <f>SUMIFS('2.销售开票明细（手动填写或粘贴系统导出已开票明细）'!F:F,'2.销售开票明细（手动填写或粘贴系统导出已开票明细）'!C:C,A29)</f>
        <v>0</v>
      </c>
      <c r="C29" s="37">
        <f t="shared" ref="C23:C42" si="2">SUM(B18:B29)</f>
        <v>11487.56</v>
      </c>
      <c r="D29" s="37">
        <f>SUMIFS('2.销售开票明细（手动填写或粘贴系统导出已开票明细）'!F:F,'2.销售开票明细（手动填写或粘贴系统导出已开票明细）'!C:C,A29,'2.销售开票明细（手动填写或粘贴系统导出已开票明细）'!E:E,$D$2)</f>
        <v>0</v>
      </c>
      <c r="E29" s="37">
        <f>SUMIFS('2.销售开票明细（手动填写或粘贴系统导出已开票明细）'!F:F,'2.销售开票明细（手动填写或粘贴系统导出已开票明细）'!C:C,A29,'2.销售开票明细（手动填写或粘贴系统导出已开票明细）'!E:E,$E$2)</f>
        <v>0</v>
      </c>
      <c r="F29" s="38">
        <f t="shared" si="0"/>
        <v>4988511.44</v>
      </c>
    </row>
    <row r="30" spans="1:6">
      <c r="A30" s="36">
        <v>202605</v>
      </c>
      <c r="B30" s="37">
        <f>SUMIFS('2.销售开票明细（手动填写或粘贴系统导出已开票明细）'!F:F,'2.销售开票明细（手动填写或粘贴系统导出已开票明细）'!C:C,A30)</f>
        <v>0</v>
      </c>
      <c r="C30" s="37">
        <f t="shared" si="2"/>
        <v>11487.56</v>
      </c>
      <c r="D30" s="37">
        <f>SUMIFS('2.销售开票明细（手动填写或粘贴系统导出已开票明细）'!F:F,'2.销售开票明细（手动填写或粘贴系统导出已开票明细）'!C:C,A30,'2.销售开票明细（手动填写或粘贴系统导出已开票明细）'!E:E,$D$2)</f>
        <v>0</v>
      </c>
      <c r="E30" s="37">
        <f>SUMIFS('2.销售开票明细（手动填写或粘贴系统导出已开票明细）'!F:F,'2.销售开票明细（手动填写或粘贴系统导出已开票明细）'!C:C,A30,'2.销售开票明细（手动填写或粘贴系统导出已开票明细）'!E:E,$E$2)</f>
        <v>0</v>
      </c>
      <c r="F30" s="38">
        <f t="shared" si="0"/>
        <v>4988511.44</v>
      </c>
    </row>
    <row r="31" spans="1:6">
      <c r="A31" s="36">
        <v>202606</v>
      </c>
      <c r="B31" s="37">
        <f>SUMIFS('2.销售开票明细（手动填写或粘贴系统导出已开票明细）'!F:F,'2.销售开票明细（手动填写或粘贴系统导出已开票明细）'!C:C,A31)</f>
        <v>0</v>
      </c>
      <c r="C31" s="37">
        <f t="shared" si="2"/>
        <v>11487.56</v>
      </c>
      <c r="D31" s="37">
        <f>SUMIFS('2.销售开票明细（手动填写或粘贴系统导出已开票明细）'!F:F,'2.销售开票明细（手动填写或粘贴系统导出已开票明细）'!C:C,A31,'2.销售开票明细（手动填写或粘贴系统导出已开票明细）'!E:E,$D$2)</f>
        <v>0</v>
      </c>
      <c r="E31" s="37">
        <f>SUMIFS('2.销售开票明细（手动填写或粘贴系统导出已开票明细）'!F:F,'2.销售开票明细（手动填写或粘贴系统导出已开票明细）'!C:C,A31,'2.销售开票明细（手动填写或粘贴系统导出已开票明细）'!E:E,$E$2)</f>
        <v>0</v>
      </c>
      <c r="F31" s="38">
        <f t="shared" si="0"/>
        <v>4988511.44</v>
      </c>
    </row>
    <row r="32" spans="1:6">
      <c r="A32" s="36">
        <v>202607</v>
      </c>
      <c r="B32" s="37">
        <f>SUMIFS('2.销售开票明细（手动填写或粘贴系统导出已开票明细）'!F:F,'2.销售开票明细（手动填写或粘贴系统导出已开票明细）'!C:C,A32)</f>
        <v>0</v>
      </c>
      <c r="C32" s="37">
        <f t="shared" si="2"/>
        <v>9027.61</v>
      </c>
      <c r="D32" s="37">
        <f>SUMIFS('2.销售开票明细（手动填写或粘贴系统导出已开票明细）'!F:F,'2.销售开票明细（手动填写或粘贴系统导出已开票明细）'!C:C,A32,'2.销售开票明细（手动填写或粘贴系统导出已开票明细）'!E:E,$D$2)</f>
        <v>0</v>
      </c>
      <c r="E32" s="37">
        <f>SUMIFS('2.销售开票明细（手动填写或粘贴系统导出已开票明细）'!F:F,'2.销售开票明细（手动填写或粘贴系统导出已开票明细）'!C:C,A32,'2.销售开票明细（手动填写或粘贴系统导出已开票明细）'!E:E,$E$2)</f>
        <v>0</v>
      </c>
      <c r="F32" s="38">
        <f t="shared" si="0"/>
        <v>4990971.39</v>
      </c>
    </row>
    <row r="33" spans="1:6">
      <c r="A33" s="36">
        <v>202608</v>
      </c>
      <c r="B33" s="37">
        <f>SUMIFS('2.销售开票明细（手动填写或粘贴系统导出已开票明细）'!F:F,'2.销售开票明细（手动填写或粘贴系统导出已开票明细）'!C:C,A33)</f>
        <v>0</v>
      </c>
      <c r="C33" s="37">
        <f t="shared" si="2"/>
        <v>8919.1</v>
      </c>
      <c r="D33" s="37">
        <f>SUMIFS('2.销售开票明细（手动填写或粘贴系统导出已开票明细）'!F:F,'2.销售开票明细（手动填写或粘贴系统导出已开票明细）'!C:C,A33,'2.销售开票明细（手动填写或粘贴系统导出已开票明细）'!E:E,$D$2)</f>
        <v>0</v>
      </c>
      <c r="E33" s="37">
        <f>SUMIFS('2.销售开票明细（手动填写或粘贴系统导出已开票明细）'!F:F,'2.销售开票明细（手动填写或粘贴系统导出已开票明细）'!C:C,A33,'2.销售开票明细（手动填写或粘贴系统导出已开票明细）'!E:E,$E$2)</f>
        <v>0</v>
      </c>
      <c r="F33" s="38">
        <f t="shared" si="0"/>
        <v>4991079.9</v>
      </c>
    </row>
    <row r="34" spans="1:6">
      <c r="A34" s="36">
        <v>202609</v>
      </c>
      <c r="B34" s="37">
        <f>SUMIFS('2.销售开票明细（手动填写或粘贴系统导出已开票明细）'!F:F,'2.销售开票明细（手动填写或粘贴系统导出已开票明细）'!C:C,A34)</f>
        <v>0</v>
      </c>
      <c r="C34" s="37">
        <f t="shared" si="2"/>
        <v>8850.63</v>
      </c>
      <c r="D34" s="37">
        <f>SUMIFS('2.销售开票明细（手动填写或粘贴系统导出已开票明细）'!F:F,'2.销售开票明细（手动填写或粘贴系统导出已开票明细）'!C:C,A34,'2.销售开票明细（手动填写或粘贴系统导出已开票明细）'!E:E,$D$2)</f>
        <v>0</v>
      </c>
      <c r="E34" s="37">
        <f>SUMIFS('2.销售开票明细（手动填写或粘贴系统导出已开票明细）'!F:F,'2.销售开票明细（手动填写或粘贴系统导出已开票明细）'!C:C,A34,'2.销售开票明细（手动填写或粘贴系统导出已开票明细）'!E:E,$E$2)</f>
        <v>0</v>
      </c>
      <c r="F34" s="38">
        <f t="shared" si="0"/>
        <v>4991148.37</v>
      </c>
    </row>
    <row r="35" spans="1:6">
      <c r="A35" s="36">
        <v>202610</v>
      </c>
      <c r="B35" s="37">
        <f>SUMIFS('2.销售开票明细（手动填写或粘贴系统导出已开票明细）'!F:F,'2.销售开票明细（手动填写或粘贴系统导出已开票明细）'!C:C,A35)</f>
        <v>0</v>
      </c>
      <c r="C35" s="37">
        <f t="shared" si="2"/>
        <v>8700.68</v>
      </c>
      <c r="D35" s="37">
        <f>SUMIFS('2.销售开票明细（手动填写或粘贴系统导出已开票明细）'!F:F,'2.销售开票明细（手动填写或粘贴系统导出已开票明细）'!C:C,A35,'2.销售开票明细（手动填写或粘贴系统导出已开票明细）'!E:E,$D$2)</f>
        <v>0</v>
      </c>
      <c r="E35" s="37">
        <f>SUMIFS('2.销售开票明细（手动填写或粘贴系统导出已开票明细）'!F:F,'2.销售开票明细（手动填写或粘贴系统导出已开票明细）'!C:C,A35,'2.销售开票明细（手动填写或粘贴系统导出已开票明细）'!E:E,$E$2)</f>
        <v>0</v>
      </c>
      <c r="F35" s="38">
        <f t="shared" si="0"/>
        <v>4991298.32</v>
      </c>
    </row>
    <row r="36" spans="1:6">
      <c r="A36" s="36">
        <v>202611</v>
      </c>
      <c r="B36" s="37">
        <f>SUMIFS('2.销售开票明细（手动填写或粘贴系统导出已开票明细）'!F:F,'2.销售开票明细（手动填写或粘贴系统导出已开票明细）'!C:C,A36)</f>
        <v>0</v>
      </c>
      <c r="C36" s="37">
        <f t="shared" si="2"/>
        <v>8596.21</v>
      </c>
      <c r="D36" s="37">
        <f>SUMIFS('2.销售开票明细（手动填写或粘贴系统导出已开票明细）'!F:F,'2.销售开票明细（手动填写或粘贴系统导出已开票明细）'!C:C,A36,'2.销售开票明细（手动填写或粘贴系统导出已开票明细）'!E:E,$D$2)</f>
        <v>0</v>
      </c>
      <c r="E36" s="37">
        <f>SUMIFS('2.销售开票明细（手动填写或粘贴系统导出已开票明细）'!F:F,'2.销售开票明细（手动填写或粘贴系统导出已开票明细）'!C:C,A36,'2.销售开票明细（手动填写或粘贴系统导出已开票明细）'!E:E,$E$2)</f>
        <v>0</v>
      </c>
      <c r="F36" s="38">
        <f t="shared" si="0"/>
        <v>4991402.79</v>
      </c>
    </row>
    <row r="37" spans="1:6">
      <c r="A37" s="36">
        <v>202612</v>
      </c>
      <c r="B37" s="37">
        <f>SUMIFS('2.销售开票明细（手动填写或粘贴系统导出已开票明细）'!F:F,'2.销售开票明细（手动填写或粘贴系统导出已开票明细）'!C:C,A37)</f>
        <v>0</v>
      </c>
      <c r="C37" s="37">
        <f t="shared" si="2"/>
        <v>6666.66</v>
      </c>
      <c r="D37" s="37">
        <f>SUMIFS('2.销售开票明细（手动填写或粘贴系统导出已开票明细）'!F:F,'2.销售开票明细（手动填写或粘贴系统导出已开票明细）'!C:C,A37,'2.销售开票明细（手动填写或粘贴系统导出已开票明细）'!E:E,$D$2)</f>
        <v>0</v>
      </c>
      <c r="E37" s="37">
        <f>SUMIFS('2.销售开票明细（手动填写或粘贴系统导出已开票明细）'!F:F,'2.销售开票明细（手动填写或粘贴系统导出已开票明细）'!C:C,A37,'2.销售开票明细（手动填写或粘贴系统导出已开票明细）'!E:E,$E$2)</f>
        <v>0</v>
      </c>
      <c r="F37" s="38">
        <f t="shared" si="0"/>
        <v>4993332.34</v>
      </c>
    </row>
    <row r="38" spans="1:6">
      <c r="A38" s="36">
        <v>202701</v>
      </c>
      <c r="B38" s="37">
        <f>SUMIFS('2.销售开票明细（手动填写或粘贴系统导出已开票明细）'!F:F,'2.销售开票明细（手动填写或粘贴系统导出已开票明细）'!C:C,A38)</f>
        <v>0</v>
      </c>
      <c r="C38" s="37">
        <f t="shared" si="2"/>
        <v>0</v>
      </c>
      <c r="D38" s="37">
        <f>SUMIFS('2.销售开票明细（手动填写或粘贴系统导出已开票明细）'!F:F,'2.销售开票明细（手动填写或粘贴系统导出已开票明细）'!C:C,A38,'2.销售开票明细（手动填写或粘贴系统导出已开票明细）'!E:E,$D$2)</f>
        <v>0</v>
      </c>
      <c r="E38" s="37">
        <f>SUMIFS('2.销售开票明细（手动填写或粘贴系统导出已开票明细）'!F:F,'2.销售开票明细（手动填写或粘贴系统导出已开票明细）'!C:C,A38,'2.销售开票明细（手动填写或粘贴系统导出已开票明细）'!E:E,$E$2)</f>
        <v>0</v>
      </c>
      <c r="F38" s="38">
        <f t="shared" si="0"/>
        <v>4999999</v>
      </c>
    </row>
    <row r="39" spans="1:6">
      <c r="A39" s="36">
        <v>202702</v>
      </c>
      <c r="B39" s="37">
        <f>SUMIFS('2.销售开票明细（手动填写或粘贴系统导出已开票明细）'!F:F,'2.销售开票明细（手动填写或粘贴系统导出已开票明细）'!C:C,A39)</f>
        <v>0</v>
      </c>
      <c r="C39" s="37">
        <f t="shared" si="2"/>
        <v>0</v>
      </c>
      <c r="D39" s="37">
        <f>SUMIFS('2.销售开票明细（手动填写或粘贴系统导出已开票明细）'!F:F,'2.销售开票明细（手动填写或粘贴系统导出已开票明细）'!C:C,A39,'2.销售开票明细（手动填写或粘贴系统导出已开票明细）'!E:E,$D$2)</f>
        <v>0</v>
      </c>
      <c r="E39" s="37">
        <f>SUMIFS('2.销售开票明细（手动填写或粘贴系统导出已开票明细）'!F:F,'2.销售开票明细（手动填写或粘贴系统导出已开票明细）'!C:C,A39,'2.销售开票明细（手动填写或粘贴系统导出已开票明细）'!E:E,$E$2)</f>
        <v>0</v>
      </c>
      <c r="F39" s="38">
        <f t="shared" si="0"/>
        <v>4999999</v>
      </c>
    </row>
    <row r="40" spans="1:6">
      <c r="A40" s="36">
        <v>202703</v>
      </c>
      <c r="B40" s="37">
        <f>SUMIFS('2.销售开票明细（手动填写或粘贴系统导出已开票明细）'!F:F,'2.销售开票明细（手动填写或粘贴系统导出已开票明细）'!C:C,A40)</f>
        <v>0</v>
      </c>
      <c r="C40" s="37">
        <f t="shared" si="2"/>
        <v>0</v>
      </c>
      <c r="D40" s="37">
        <f>SUMIFS('2.销售开票明细（手动填写或粘贴系统导出已开票明细）'!F:F,'2.销售开票明细（手动填写或粘贴系统导出已开票明细）'!C:C,A40,'2.销售开票明细（手动填写或粘贴系统导出已开票明细）'!E:E,$D$2)</f>
        <v>0</v>
      </c>
      <c r="E40" s="37">
        <f>SUMIFS('2.销售开票明细（手动填写或粘贴系统导出已开票明细）'!F:F,'2.销售开票明细（手动填写或粘贴系统导出已开票明细）'!C:C,A40,'2.销售开票明细（手动填写或粘贴系统导出已开票明细）'!E:E,$E$2)</f>
        <v>0</v>
      </c>
      <c r="F40" s="38">
        <f t="shared" si="0"/>
        <v>4999999</v>
      </c>
    </row>
    <row r="41" spans="1:6">
      <c r="A41" s="36">
        <v>202704</v>
      </c>
      <c r="B41" s="37">
        <f>SUMIFS('2.销售开票明细（手动填写或粘贴系统导出已开票明细）'!F:F,'2.销售开票明细（手动填写或粘贴系统导出已开票明细）'!C:C,A41)</f>
        <v>0</v>
      </c>
      <c r="C41" s="37">
        <f t="shared" si="2"/>
        <v>0</v>
      </c>
      <c r="D41" s="37">
        <f>SUMIFS('2.销售开票明细（手动填写或粘贴系统导出已开票明细）'!F:F,'2.销售开票明细（手动填写或粘贴系统导出已开票明细）'!C:C,A41,'2.销售开票明细（手动填写或粘贴系统导出已开票明细）'!E:E,$D$2)</f>
        <v>0</v>
      </c>
      <c r="E41" s="37">
        <f>SUMIFS('2.销售开票明细（手动填写或粘贴系统导出已开票明细）'!F:F,'2.销售开票明细（手动填写或粘贴系统导出已开票明细）'!C:C,A41,'2.销售开票明细（手动填写或粘贴系统导出已开票明细）'!E:E,$E$2)</f>
        <v>0</v>
      </c>
      <c r="F41" s="38">
        <f t="shared" si="0"/>
        <v>4999999</v>
      </c>
    </row>
    <row r="42" spans="1:6">
      <c r="A42" s="36">
        <v>202705</v>
      </c>
      <c r="B42" s="37">
        <f>SUMIFS('2.销售开票明细（手动填写或粘贴系统导出已开票明细）'!F:F,'2.销售开票明细（手动填写或粘贴系统导出已开票明细）'!C:C,A42)</f>
        <v>0</v>
      </c>
      <c r="C42" s="37">
        <f t="shared" si="2"/>
        <v>0</v>
      </c>
      <c r="D42" s="37">
        <f>SUMIFS('2.销售开票明细（手动填写或粘贴系统导出已开票明细）'!F:F,'2.销售开票明细（手动填写或粘贴系统导出已开票明细）'!C:C,A42,'2.销售开票明细（手动填写或粘贴系统导出已开票明细）'!E:E,$D$2)</f>
        <v>0</v>
      </c>
      <c r="E42" s="37">
        <f>SUMIFS('2.销售开票明细（手动填写或粘贴系统导出已开票明细）'!F:F,'2.销售开票明细（手动填写或粘贴系统导出已开票明细）'!C:C,A42,'2.销售开票明细（手动填写或粘贴系统导出已开票明细）'!E:E,$E$2)</f>
        <v>0</v>
      </c>
      <c r="F42" s="38">
        <f t="shared" si="0"/>
        <v>4999999</v>
      </c>
    </row>
    <row r="43" spans="1:6">
      <c r="A43" s="36">
        <v>202706</v>
      </c>
      <c r="B43" s="37">
        <f>SUMIFS('2.销售开票明细（手动填写或粘贴系统导出已开票明细）'!F:F,'2.销售开票明细（手动填写或粘贴系统导出已开票明细）'!C:C,A43)</f>
        <v>0</v>
      </c>
      <c r="C43" s="37">
        <f t="shared" ref="C43:C49" si="3">SUM(B32:B43)</f>
        <v>0</v>
      </c>
      <c r="D43" s="37">
        <f>SUMIFS('2.销售开票明细（手动填写或粘贴系统导出已开票明细）'!F:F,'2.销售开票明细（手动填写或粘贴系统导出已开票明细）'!C:C,A43,'2.销售开票明细（手动填写或粘贴系统导出已开票明细）'!E:E,$D$2)</f>
        <v>0</v>
      </c>
      <c r="E43" s="37">
        <f>SUMIFS('2.销售开票明细（手动填写或粘贴系统导出已开票明细）'!F:F,'2.销售开票明细（手动填写或粘贴系统导出已开票明细）'!C:C,A43,'2.销售开票明细（手动填写或粘贴系统导出已开票明细）'!E:E,$E$2)</f>
        <v>0</v>
      </c>
      <c r="F43" s="38">
        <f t="shared" ref="F43:F49" si="4">4999999-C43</f>
        <v>4999999</v>
      </c>
    </row>
    <row r="44" spans="1:6">
      <c r="A44" s="36">
        <v>202707</v>
      </c>
      <c r="B44" s="37">
        <f>SUMIFS('2.销售开票明细（手动填写或粘贴系统导出已开票明细）'!F:F,'2.销售开票明细（手动填写或粘贴系统导出已开票明细）'!C:C,A44)</f>
        <v>0</v>
      </c>
      <c r="C44" s="37">
        <f t="shared" si="3"/>
        <v>0</v>
      </c>
      <c r="D44" s="37">
        <f>SUMIFS('2.销售开票明细（手动填写或粘贴系统导出已开票明细）'!F:F,'2.销售开票明细（手动填写或粘贴系统导出已开票明细）'!C:C,A44,'2.销售开票明细（手动填写或粘贴系统导出已开票明细）'!E:E,$D$2)</f>
        <v>0</v>
      </c>
      <c r="E44" s="37">
        <f>SUMIFS('2.销售开票明细（手动填写或粘贴系统导出已开票明细）'!F:F,'2.销售开票明细（手动填写或粘贴系统导出已开票明细）'!C:C,A44,'2.销售开票明细（手动填写或粘贴系统导出已开票明细）'!E:E,$E$2)</f>
        <v>0</v>
      </c>
      <c r="F44" s="38">
        <f t="shared" si="4"/>
        <v>4999999</v>
      </c>
    </row>
    <row r="45" spans="1:6">
      <c r="A45" s="36">
        <v>202708</v>
      </c>
      <c r="B45" s="37">
        <f>SUMIFS('2.销售开票明细（手动填写或粘贴系统导出已开票明细）'!F:F,'2.销售开票明细（手动填写或粘贴系统导出已开票明细）'!C:C,A45)</f>
        <v>0</v>
      </c>
      <c r="C45" s="37">
        <f t="shared" si="3"/>
        <v>0</v>
      </c>
      <c r="D45" s="37">
        <f>SUMIFS('2.销售开票明细（手动填写或粘贴系统导出已开票明细）'!F:F,'2.销售开票明细（手动填写或粘贴系统导出已开票明细）'!C:C,A45,'2.销售开票明细（手动填写或粘贴系统导出已开票明细）'!E:E,$D$2)</f>
        <v>0</v>
      </c>
      <c r="E45" s="37">
        <f>SUMIFS('2.销售开票明细（手动填写或粘贴系统导出已开票明细）'!F:F,'2.销售开票明细（手动填写或粘贴系统导出已开票明细）'!C:C,A45,'2.销售开票明细（手动填写或粘贴系统导出已开票明细）'!E:E,$E$2)</f>
        <v>0</v>
      </c>
      <c r="F45" s="38">
        <f t="shared" si="4"/>
        <v>4999999</v>
      </c>
    </row>
    <row r="46" spans="1:6">
      <c r="A46" s="36">
        <v>202709</v>
      </c>
      <c r="B46" s="37">
        <f>SUMIFS('2.销售开票明细（手动填写或粘贴系统导出已开票明细）'!F:F,'2.销售开票明细（手动填写或粘贴系统导出已开票明细）'!C:C,A46)</f>
        <v>0</v>
      </c>
      <c r="C46" s="37">
        <f t="shared" si="3"/>
        <v>0</v>
      </c>
      <c r="D46" s="37">
        <f>SUMIFS('2.销售开票明细（手动填写或粘贴系统导出已开票明细）'!F:F,'2.销售开票明细（手动填写或粘贴系统导出已开票明细）'!C:C,A46,'2.销售开票明细（手动填写或粘贴系统导出已开票明细）'!E:E,$D$2)</f>
        <v>0</v>
      </c>
      <c r="E46" s="37">
        <f>SUMIFS('2.销售开票明细（手动填写或粘贴系统导出已开票明细）'!F:F,'2.销售开票明细（手动填写或粘贴系统导出已开票明细）'!C:C,A46,'2.销售开票明细（手动填写或粘贴系统导出已开票明细）'!E:E,$E$2)</f>
        <v>0</v>
      </c>
      <c r="F46" s="38">
        <f t="shared" si="4"/>
        <v>4999999</v>
      </c>
    </row>
    <row r="47" spans="1:6">
      <c r="A47" s="36">
        <v>202710</v>
      </c>
      <c r="B47" s="37">
        <f>SUMIFS('2.销售开票明细（手动填写或粘贴系统导出已开票明细）'!F:F,'2.销售开票明细（手动填写或粘贴系统导出已开票明细）'!C:C,A47)</f>
        <v>0</v>
      </c>
      <c r="C47" s="37">
        <f t="shared" si="3"/>
        <v>0</v>
      </c>
      <c r="D47" s="37">
        <f>SUMIFS('2.销售开票明细（手动填写或粘贴系统导出已开票明细）'!F:F,'2.销售开票明细（手动填写或粘贴系统导出已开票明细）'!C:C,A47,'2.销售开票明细（手动填写或粘贴系统导出已开票明细）'!E:E,$D$2)</f>
        <v>0</v>
      </c>
      <c r="E47" s="37">
        <f>SUMIFS('2.销售开票明细（手动填写或粘贴系统导出已开票明细）'!F:F,'2.销售开票明细（手动填写或粘贴系统导出已开票明细）'!C:C,A47,'2.销售开票明细（手动填写或粘贴系统导出已开票明细）'!E:E,$E$2)</f>
        <v>0</v>
      </c>
      <c r="F47" s="38">
        <f t="shared" si="4"/>
        <v>4999999</v>
      </c>
    </row>
    <row r="48" spans="1:6">
      <c r="A48" s="36">
        <v>202711</v>
      </c>
      <c r="B48" s="37">
        <f>SUMIFS('2.销售开票明细（手动填写或粘贴系统导出已开票明细）'!F:F,'2.销售开票明细（手动填写或粘贴系统导出已开票明细）'!C:C,A48)</f>
        <v>0</v>
      </c>
      <c r="C48" s="37">
        <f t="shared" si="3"/>
        <v>0</v>
      </c>
      <c r="D48" s="37">
        <f>SUMIFS('2.销售开票明细（手动填写或粘贴系统导出已开票明细）'!F:F,'2.销售开票明细（手动填写或粘贴系统导出已开票明细）'!C:C,A48,'2.销售开票明细（手动填写或粘贴系统导出已开票明细）'!E:E,$D$2)</f>
        <v>0</v>
      </c>
      <c r="E48" s="37">
        <f>SUMIFS('2.销售开票明细（手动填写或粘贴系统导出已开票明细）'!F:F,'2.销售开票明细（手动填写或粘贴系统导出已开票明细）'!C:C,A48,'2.销售开票明细（手动填写或粘贴系统导出已开票明细）'!E:E,$E$2)</f>
        <v>0</v>
      </c>
      <c r="F48" s="38">
        <f t="shared" si="4"/>
        <v>4999999</v>
      </c>
    </row>
    <row r="49" spans="1:6">
      <c r="A49" s="36">
        <v>202712</v>
      </c>
      <c r="B49" s="37">
        <f>SUMIFS('2.销售开票明细（手动填写或粘贴系统导出已开票明细）'!F:F,'2.销售开票明细（手动填写或粘贴系统导出已开票明细）'!C:C,A49)</f>
        <v>0</v>
      </c>
      <c r="C49" s="37">
        <f t="shared" si="3"/>
        <v>0</v>
      </c>
      <c r="D49" s="37">
        <f>SUMIFS('2.销售开票明细（手动填写或粘贴系统导出已开票明细）'!F:F,'2.销售开票明细（手动填写或粘贴系统导出已开票明细）'!C:C,A49,'2.销售开票明细（手动填写或粘贴系统导出已开票明细）'!E:E,$D$2)</f>
        <v>0</v>
      </c>
      <c r="E49" s="37">
        <f>SUMIFS('2.销售开票明细（手动填写或粘贴系统导出已开票明细）'!F:F,'2.销售开票明细（手动填写或粘贴系统导出已开票明细）'!C:C,A49,'2.销售开票明细（手动填写或粘贴系统导出已开票明细）'!E:E,$E$2)</f>
        <v>0</v>
      </c>
      <c r="F49" s="38">
        <f t="shared" si="4"/>
        <v>4999999</v>
      </c>
    </row>
    <row r="50" spans="1:6">
      <c r="A50" s="39"/>
      <c r="B50" s="40"/>
      <c r="C50" s="40"/>
      <c r="D50" s="40"/>
      <c r="E50" s="40"/>
      <c r="F50" s="41"/>
    </row>
    <row r="51" spans="1:6">
      <c r="A51" s="22">
        <v>202801</v>
      </c>
      <c r="B51" s="42" t="s">
        <v>19</v>
      </c>
      <c r="C51" s="42" t="s">
        <v>19</v>
      </c>
      <c r="D51" s="42" t="s">
        <v>19</v>
      </c>
      <c r="E51" s="42" t="s">
        <v>19</v>
      </c>
      <c r="F51" s="42" t="s">
        <v>19</v>
      </c>
    </row>
    <row r="52" spans="1:6">
      <c r="A52" s="22" t="s">
        <v>20</v>
      </c>
    </row>
    <row r="53" spans="1:6">
      <c r="A53" s="22" t="s">
        <v>20</v>
      </c>
    </row>
  </sheetData>
  <mergeCells count="5">
    <mergeCell ref="D1:E1"/>
    <mergeCell ref="A1:A2"/>
    <mergeCell ref="B1:B2"/>
    <mergeCell ref="C1:C2"/>
    <mergeCell ref="F1:F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2"/>
  <sheetViews>
    <sheetView tabSelected="1" workbookViewId="0">
      <pane ySplit="1" topLeftCell="A116" activePane="bottomLeft" state="frozen"/>
      <selection/>
      <selection pane="bottomLeft" activeCell="L52" sqref="L52"/>
    </sheetView>
  </sheetViews>
  <sheetFormatPr defaultColWidth="9" defaultRowHeight="12"/>
  <cols>
    <col min="1" max="1" width="5.125" style="2" customWidth="1"/>
    <col min="2" max="2" width="17" style="3" customWidth="1"/>
    <col min="3" max="3" width="8.375" style="2" customWidth="1"/>
    <col min="4" max="4" width="19.625" style="2" customWidth="1"/>
    <col min="5" max="5" width="8.375" style="2" customWidth="1"/>
    <col min="6" max="6" width="12.625" style="4" customWidth="1"/>
    <col min="7" max="7" width="4.875" style="4" customWidth="1"/>
    <col min="8" max="8" width="10.375" style="4" customWidth="1"/>
    <col min="9" max="9" width="11.125" style="4" customWidth="1"/>
    <col min="10" max="10" width="9" style="2"/>
    <col min="11" max="11" width="7.375" style="2" customWidth="1"/>
    <col min="12" max="16384" width="9" style="2"/>
  </cols>
  <sheetData>
    <row r="1" s="1" customFormat="1" ht="19" customHeight="1" spans="1:14">
      <c r="A1" s="5" t="s">
        <v>21</v>
      </c>
      <c r="B1" s="6" t="s">
        <v>22</v>
      </c>
      <c r="C1" s="7" t="s">
        <v>12</v>
      </c>
      <c r="D1" s="8" t="s">
        <v>23</v>
      </c>
      <c r="E1" s="5" t="s">
        <v>24</v>
      </c>
      <c r="F1" s="9" t="s">
        <v>25</v>
      </c>
      <c r="G1" s="10" t="s">
        <v>26</v>
      </c>
      <c r="H1" s="10" t="s">
        <v>27</v>
      </c>
      <c r="I1" s="10" t="s">
        <v>28</v>
      </c>
      <c r="J1" s="11" t="s">
        <v>29</v>
      </c>
      <c r="K1" s="11" t="s">
        <v>30</v>
      </c>
    </row>
    <row r="2" spans="1:14">
      <c r="A2" s="12">
        <v>1</v>
      </c>
      <c r="B2" s="13">
        <v>45295</v>
      </c>
      <c r="C2" s="14">
        <v>202401</v>
      </c>
      <c r="D2" s="12" t="s">
        <v>31</v>
      </c>
      <c r="E2" s="12" t="s">
        <v>17</v>
      </c>
      <c r="F2" s="15">
        <v>394442.574257426</v>
      </c>
      <c r="G2" s="16">
        <v>0.01</v>
      </c>
      <c r="H2" s="15">
        <f>+F2*0.01</f>
        <v>3944.42574257426</v>
      </c>
      <c r="I2" s="17">
        <f>+H2+F2</f>
        <v>398387</v>
      </c>
      <c r="J2" s="14"/>
      <c r="K2" s="14"/>
    </row>
    <row r="3" spans="1:14">
      <c r="A3" s="12">
        <v>2</v>
      </c>
      <c r="B3" s="13">
        <v>45295</v>
      </c>
      <c r="C3" s="14">
        <v>202401</v>
      </c>
      <c r="D3" s="12" t="s">
        <v>32</v>
      </c>
      <c r="E3" s="12" t="s">
        <v>17</v>
      </c>
      <c r="F3" s="15">
        <v>217701.881188119</v>
      </c>
      <c r="G3" s="16">
        <v>0.01</v>
      </c>
      <c r="H3" s="15">
        <f t="shared" ref="H3:H44" si="0">+F3*0.01</f>
        <v>2177.01881188119</v>
      </c>
      <c r="I3" s="17">
        <f t="shared" ref="I3:I34" si="1">+H3+F3</f>
        <v>219878.9</v>
      </c>
      <c r="J3" s="14"/>
      <c r="K3" s="14"/>
    </row>
    <row r="4" spans="1:14">
      <c r="A4" s="12">
        <v>3</v>
      </c>
      <c r="B4" s="13">
        <v>45303</v>
      </c>
      <c r="C4" s="14">
        <v>202401</v>
      </c>
      <c r="D4" s="12" t="s">
        <v>32</v>
      </c>
      <c r="E4" s="12" t="s">
        <v>18</v>
      </c>
      <c r="F4" s="15">
        <v>299101.287128713</v>
      </c>
      <c r="G4" s="16">
        <v>0.01</v>
      </c>
      <c r="H4" s="15">
        <f t="shared" si="0"/>
        <v>2991.01287128713</v>
      </c>
      <c r="I4" s="17">
        <f t="shared" si="1"/>
        <v>302092.3</v>
      </c>
      <c r="J4" s="14"/>
      <c r="K4" s="14"/>
    </row>
    <row r="5" spans="1:14">
      <c r="A5" s="12">
        <v>4</v>
      </c>
      <c r="B5" s="13">
        <v>45303</v>
      </c>
      <c r="C5" s="14">
        <v>202401</v>
      </c>
      <c r="D5" s="12" t="s">
        <v>32</v>
      </c>
      <c r="E5" s="12" t="s">
        <v>17</v>
      </c>
      <c r="F5" s="15">
        <v>219589.405940594</v>
      </c>
      <c r="G5" s="16">
        <v>0.01</v>
      </c>
      <c r="H5" s="15">
        <f t="shared" si="0"/>
        <v>2195.89405940594</v>
      </c>
      <c r="I5" s="17">
        <f t="shared" si="1"/>
        <v>221785.3</v>
      </c>
      <c r="J5" s="14"/>
      <c r="K5" s="14"/>
      <c r="M5" s="18" t="s">
        <v>33</v>
      </c>
      <c r="N5" s="18" t="s">
        <v>34</v>
      </c>
    </row>
    <row r="6" spans="1:14">
      <c r="A6" s="12">
        <v>5</v>
      </c>
      <c r="B6" s="13">
        <v>45317</v>
      </c>
      <c r="C6" s="14">
        <v>202401</v>
      </c>
      <c r="D6" s="12" t="s">
        <v>31</v>
      </c>
      <c r="E6" s="12" t="s">
        <v>17</v>
      </c>
      <c r="F6" s="15">
        <v>1707.92079207921</v>
      </c>
      <c r="G6" s="16">
        <v>0.01</v>
      </c>
      <c r="H6" s="15">
        <f t="shared" si="0"/>
        <v>17.0792079207921</v>
      </c>
      <c r="I6" s="17">
        <f t="shared" si="1"/>
        <v>1725</v>
      </c>
      <c r="J6" s="14"/>
      <c r="K6" s="14"/>
      <c r="M6" s="18" t="s">
        <v>35</v>
      </c>
      <c r="N6" s="18" t="s">
        <v>36</v>
      </c>
    </row>
    <row r="7" spans="1:14">
      <c r="A7" s="12">
        <v>6</v>
      </c>
      <c r="B7" s="13">
        <v>45317</v>
      </c>
      <c r="C7" s="14">
        <v>202401</v>
      </c>
      <c r="D7" s="12" t="s">
        <v>32</v>
      </c>
      <c r="E7" s="12" t="s">
        <v>17</v>
      </c>
      <c r="F7" s="15">
        <v>990.09900990099</v>
      </c>
      <c r="G7" s="16">
        <v>0.01</v>
      </c>
      <c r="H7" s="15">
        <f t="shared" si="0"/>
        <v>9.9009900990099</v>
      </c>
      <c r="I7" s="17">
        <f t="shared" si="1"/>
        <v>1000</v>
      </c>
      <c r="J7" s="14"/>
      <c r="K7" s="14"/>
    </row>
    <row r="8" spans="1:14">
      <c r="A8" s="12">
        <v>7</v>
      </c>
      <c r="B8" s="13">
        <v>45342</v>
      </c>
      <c r="C8" s="14">
        <v>202402</v>
      </c>
      <c r="D8" s="12" t="s">
        <v>31</v>
      </c>
      <c r="E8" s="12" t="s">
        <v>18</v>
      </c>
      <c r="F8" s="15">
        <v>557.920792079208</v>
      </c>
      <c r="G8" s="16">
        <v>0.01</v>
      </c>
      <c r="H8" s="15">
        <f t="shared" si="0"/>
        <v>5.57920792079208</v>
      </c>
      <c r="I8" s="17">
        <f t="shared" si="1"/>
        <v>563.5</v>
      </c>
      <c r="J8" s="14"/>
      <c r="K8" s="14"/>
    </row>
    <row r="9" spans="1:14">
      <c r="A9" s="12">
        <v>8</v>
      </c>
      <c r="B9" s="13">
        <v>45350</v>
      </c>
      <c r="C9" s="14">
        <v>202402</v>
      </c>
      <c r="D9" s="12" t="s">
        <v>31</v>
      </c>
      <c r="E9" s="12" t="s">
        <v>17</v>
      </c>
      <c r="F9" s="15">
        <v>212992.396039604</v>
      </c>
      <c r="G9" s="16">
        <v>0.01</v>
      </c>
      <c r="H9" s="15">
        <f t="shared" si="0"/>
        <v>2129.92396039604</v>
      </c>
      <c r="I9" s="17">
        <f t="shared" si="1"/>
        <v>215122.32</v>
      </c>
      <c r="J9" s="14"/>
      <c r="K9" s="14"/>
    </row>
    <row r="10" spans="1:14">
      <c r="A10" s="12">
        <v>9</v>
      </c>
      <c r="B10" s="13">
        <v>45352</v>
      </c>
      <c r="C10" s="14">
        <v>202403</v>
      </c>
      <c r="D10" s="12" t="s">
        <v>31</v>
      </c>
      <c r="E10" s="12" t="s">
        <v>17</v>
      </c>
      <c r="F10" s="15">
        <v>190907.920792079</v>
      </c>
      <c r="G10" s="16">
        <v>0.01</v>
      </c>
      <c r="H10" s="15">
        <f t="shared" si="0"/>
        <v>1909.07920792079</v>
      </c>
      <c r="I10" s="17">
        <f t="shared" si="1"/>
        <v>192817</v>
      </c>
      <c r="J10" s="14"/>
      <c r="K10" s="14"/>
    </row>
    <row r="11" spans="1:14">
      <c r="A11" s="12">
        <v>10</v>
      </c>
      <c r="B11" s="13">
        <v>45352</v>
      </c>
      <c r="C11" s="14">
        <v>202403</v>
      </c>
      <c r="D11" s="12" t="s">
        <v>32</v>
      </c>
      <c r="E11" s="12" t="s">
        <v>18</v>
      </c>
      <c r="F11" s="15">
        <v>1881.18811881188</v>
      </c>
      <c r="G11" s="16">
        <v>0.01</v>
      </c>
      <c r="H11" s="15">
        <f t="shared" si="0"/>
        <v>18.8118811881188</v>
      </c>
      <c r="I11" s="17">
        <f t="shared" si="1"/>
        <v>1900</v>
      </c>
      <c r="J11" s="14"/>
      <c r="K11" s="14"/>
    </row>
    <row r="12" spans="1:14">
      <c r="A12" s="12">
        <v>11</v>
      </c>
      <c r="B12" s="13">
        <v>45352</v>
      </c>
      <c r="C12" s="14">
        <v>202403</v>
      </c>
      <c r="D12" s="12" t="s">
        <v>31</v>
      </c>
      <c r="E12" s="12" t="s">
        <v>17</v>
      </c>
      <c r="F12" s="15">
        <v>1336.63366336634</v>
      </c>
      <c r="G12" s="16">
        <v>0.01</v>
      </c>
      <c r="H12" s="15">
        <f t="shared" si="0"/>
        <v>13.3663366336634</v>
      </c>
      <c r="I12" s="17">
        <f t="shared" si="1"/>
        <v>1350</v>
      </c>
      <c r="J12" s="14"/>
      <c r="K12" s="14"/>
    </row>
    <row r="13" spans="1:14">
      <c r="A13" s="12">
        <v>12</v>
      </c>
      <c r="B13" s="19">
        <v>45390</v>
      </c>
      <c r="C13" s="14">
        <v>202404</v>
      </c>
      <c r="D13" s="12" t="s">
        <v>31</v>
      </c>
      <c r="E13" s="12" t="s">
        <v>17</v>
      </c>
      <c r="F13" s="15">
        <v>10039.6</v>
      </c>
      <c r="G13" s="16">
        <v>0.01</v>
      </c>
      <c r="H13" s="15">
        <f t="shared" si="0"/>
        <v>100.396</v>
      </c>
      <c r="I13" s="17">
        <f t="shared" si="1"/>
        <v>10139.996</v>
      </c>
      <c r="J13" s="14"/>
      <c r="K13" s="14"/>
    </row>
    <row r="14" spans="1:14">
      <c r="A14" s="12">
        <v>13</v>
      </c>
      <c r="B14" s="19">
        <v>45390</v>
      </c>
      <c r="C14" s="14">
        <v>202404</v>
      </c>
      <c r="D14" s="12" t="s">
        <v>31</v>
      </c>
      <c r="E14" s="12" t="s">
        <v>18</v>
      </c>
      <c r="F14" s="15">
        <v>831.68</v>
      </c>
      <c r="G14" s="16">
        <v>0.01</v>
      </c>
      <c r="H14" s="15">
        <f t="shared" si="0"/>
        <v>8.3168</v>
      </c>
      <c r="I14" s="17">
        <f t="shared" si="1"/>
        <v>839.9968</v>
      </c>
      <c r="J14" s="14"/>
      <c r="K14" s="14"/>
    </row>
    <row r="15" spans="1:14">
      <c r="A15" s="12">
        <v>14</v>
      </c>
      <c r="B15" s="19">
        <v>45390</v>
      </c>
      <c r="C15" s="14">
        <v>202404</v>
      </c>
      <c r="D15" s="12" t="s">
        <v>32</v>
      </c>
      <c r="E15" s="12" t="s">
        <v>18</v>
      </c>
      <c r="F15" s="15">
        <v>384794.85</v>
      </c>
      <c r="G15" s="16">
        <v>0.01</v>
      </c>
      <c r="H15" s="15">
        <f t="shared" si="0"/>
        <v>3847.9485</v>
      </c>
      <c r="I15" s="17">
        <f t="shared" si="1"/>
        <v>388642.7985</v>
      </c>
      <c r="J15" s="14"/>
      <c r="K15" s="14"/>
    </row>
    <row r="16" spans="1:14">
      <c r="A16" s="12">
        <v>15</v>
      </c>
      <c r="B16" s="19">
        <v>45390</v>
      </c>
      <c r="C16" s="14">
        <v>202404</v>
      </c>
      <c r="D16" s="12" t="s">
        <v>31</v>
      </c>
      <c r="E16" s="12" t="s">
        <v>17</v>
      </c>
      <c r="F16" s="15">
        <v>2013.86</v>
      </c>
      <c r="G16" s="16">
        <v>0.01</v>
      </c>
      <c r="H16" s="15">
        <f t="shared" si="0"/>
        <v>20.1386</v>
      </c>
      <c r="I16" s="17">
        <f t="shared" si="1"/>
        <v>2033.9986</v>
      </c>
      <c r="J16" s="14"/>
      <c r="K16" s="14"/>
    </row>
    <row r="17" spans="1:11">
      <c r="A17" s="12">
        <v>16</v>
      </c>
      <c r="B17" s="19">
        <v>45408</v>
      </c>
      <c r="C17" s="14">
        <v>202404</v>
      </c>
      <c r="D17" s="12" t="s">
        <v>31</v>
      </c>
      <c r="E17" s="12" t="s">
        <v>18</v>
      </c>
      <c r="F17" s="17">
        <v>1283.17</v>
      </c>
      <c r="G17" s="16">
        <v>0.01</v>
      </c>
      <c r="H17" s="15">
        <f t="shared" si="0"/>
        <v>12.8317</v>
      </c>
      <c r="I17" s="17">
        <f t="shared" si="1"/>
        <v>1296.0017</v>
      </c>
      <c r="J17" s="14"/>
      <c r="K17" s="14"/>
    </row>
    <row r="18" spans="1:11">
      <c r="A18" s="12">
        <v>17</v>
      </c>
      <c r="B18" s="19">
        <v>45412</v>
      </c>
      <c r="C18" s="14">
        <v>202404</v>
      </c>
      <c r="D18" s="12" t="s">
        <v>31</v>
      </c>
      <c r="E18" s="12" t="s">
        <v>17</v>
      </c>
      <c r="F18" s="17">
        <v>1069.31</v>
      </c>
      <c r="G18" s="16">
        <v>0.01</v>
      </c>
      <c r="H18" s="15">
        <f t="shared" si="0"/>
        <v>10.6931</v>
      </c>
      <c r="I18" s="17">
        <f t="shared" si="1"/>
        <v>1080.0031</v>
      </c>
      <c r="J18" s="14"/>
      <c r="K18" s="14"/>
    </row>
    <row r="19" spans="1:11">
      <c r="A19" s="12">
        <v>18</v>
      </c>
      <c r="B19" s="19">
        <v>45420</v>
      </c>
      <c r="C19" s="14">
        <v>202405</v>
      </c>
      <c r="D19" s="12" t="s">
        <v>31</v>
      </c>
      <c r="E19" s="12" t="s">
        <v>17</v>
      </c>
      <c r="F19" s="17">
        <v>212016.93</v>
      </c>
      <c r="G19" s="16">
        <v>0.01</v>
      </c>
      <c r="H19" s="15">
        <f t="shared" si="0"/>
        <v>2120.1693</v>
      </c>
      <c r="I19" s="17">
        <f t="shared" si="1"/>
        <v>214137.0993</v>
      </c>
      <c r="J19" s="14"/>
      <c r="K19" s="14"/>
    </row>
    <row r="20" spans="1:11">
      <c r="A20" s="12">
        <v>19</v>
      </c>
      <c r="B20" s="19">
        <v>45420</v>
      </c>
      <c r="C20" s="14">
        <v>202405</v>
      </c>
      <c r="D20" s="12" t="s">
        <v>31</v>
      </c>
      <c r="E20" s="12" t="s">
        <v>17</v>
      </c>
      <c r="F20" s="17">
        <v>980.2</v>
      </c>
      <c r="G20" s="16">
        <v>0.01</v>
      </c>
      <c r="H20" s="15">
        <f t="shared" si="0"/>
        <v>9.802</v>
      </c>
      <c r="I20" s="17">
        <f t="shared" si="1"/>
        <v>990.002</v>
      </c>
      <c r="J20" s="14"/>
      <c r="K20" s="14"/>
    </row>
    <row r="21" spans="1:11">
      <c r="A21" s="12">
        <v>20</v>
      </c>
      <c r="B21" s="19">
        <v>45429</v>
      </c>
      <c r="C21" s="14">
        <v>202405</v>
      </c>
      <c r="D21" s="12" t="s">
        <v>31</v>
      </c>
      <c r="E21" s="12" t="s">
        <v>17</v>
      </c>
      <c r="F21" s="17">
        <v>691.08</v>
      </c>
      <c r="G21" s="16">
        <v>0.01</v>
      </c>
      <c r="H21" s="15">
        <f t="shared" si="0"/>
        <v>6.9108</v>
      </c>
      <c r="I21" s="17">
        <f t="shared" si="1"/>
        <v>697.9908</v>
      </c>
      <c r="J21" s="14"/>
      <c r="K21" s="14"/>
    </row>
    <row r="22" spans="1:11">
      <c r="A22" s="12">
        <v>21</v>
      </c>
      <c r="B22" s="19">
        <v>45441</v>
      </c>
      <c r="C22" s="14">
        <v>202405</v>
      </c>
      <c r="D22" s="12" t="s">
        <v>31</v>
      </c>
      <c r="E22" s="12" t="s">
        <v>17</v>
      </c>
      <c r="F22" s="17">
        <v>594.06</v>
      </c>
      <c r="G22" s="16">
        <v>0.01</v>
      </c>
      <c r="H22" s="15">
        <f t="shared" si="0"/>
        <v>5.9406</v>
      </c>
      <c r="I22" s="17">
        <f t="shared" si="1"/>
        <v>600.0006</v>
      </c>
      <c r="J22" s="14"/>
      <c r="K22" s="14"/>
    </row>
    <row r="23" spans="1:11">
      <c r="A23" s="12">
        <v>22</v>
      </c>
      <c r="B23" s="19">
        <v>45441</v>
      </c>
      <c r="C23" s="14">
        <v>202405</v>
      </c>
      <c r="D23" s="12" t="s">
        <v>31</v>
      </c>
      <c r="E23" s="12" t="s">
        <v>17</v>
      </c>
      <c r="F23" s="17">
        <v>866.34</v>
      </c>
      <c r="G23" s="16">
        <v>0.01</v>
      </c>
      <c r="H23" s="15">
        <f t="shared" si="0"/>
        <v>8.6634</v>
      </c>
      <c r="I23" s="17">
        <f t="shared" si="1"/>
        <v>875.0034</v>
      </c>
      <c r="J23" s="14"/>
      <c r="K23" s="14"/>
    </row>
    <row r="24" spans="1:11">
      <c r="A24" s="12">
        <v>23</v>
      </c>
      <c r="B24" s="19">
        <v>45446</v>
      </c>
      <c r="C24" s="14">
        <v>202406</v>
      </c>
      <c r="D24" s="12" t="s">
        <v>31</v>
      </c>
      <c r="E24" s="12" t="s">
        <v>17</v>
      </c>
      <c r="F24" s="17">
        <v>217494.05</v>
      </c>
      <c r="G24" s="16">
        <v>0.01</v>
      </c>
      <c r="H24" s="15">
        <f t="shared" si="0"/>
        <v>2174.9405</v>
      </c>
      <c r="I24" s="17">
        <f t="shared" si="1"/>
        <v>219668.9905</v>
      </c>
      <c r="J24" s="14"/>
      <c r="K24" s="14"/>
    </row>
    <row r="25" spans="1:11">
      <c r="A25" s="12">
        <v>24</v>
      </c>
      <c r="B25" s="19">
        <v>45482</v>
      </c>
      <c r="C25" s="14">
        <v>202407</v>
      </c>
      <c r="D25" s="12" t="s">
        <v>31</v>
      </c>
      <c r="E25" s="12" t="s">
        <v>17</v>
      </c>
      <c r="F25" s="17">
        <v>326813.02</v>
      </c>
      <c r="G25" s="16">
        <v>0.01</v>
      </c>
      <c r="H25" s="15">
        <f t="shared" si="0"/>
        <v>3268.1302</v>
      </c>
      <c r="I25" s="17">
        <f t="shared" si="1"/>
        <v>330081.1502</v>
      </c>
      <c r="J25" s="14"/>
      <c r="K25" s="14"/>
    </row>
    <row r="26" spans="1:11">
      <c r="A26" s="12">
        <v>25</v>
      </c>
      <c r="B26" s="19">
        <v>45511</v>
      </c>
      <c r="C26" s="14">
        <v>202408</v>
      </c>
      <c r="D26" s="12" t="s">
        <v>31</v>
      </c>
      <c r="E26" s="12" t="s">
        <v>17</v>
      </c>
      <c r="F26" s="17">
        <v>224141.78</v>
      </c>
      <c r="G26" s="16">
        <v>0.01</v>
      </c>
      <c r="H26" s="15">
        <f t="shared" si="0"/>
        <v>2241.4178</v>
      </c>
      <c r="I26" s="17">
        <f t="shared" si="1"/>
        <v>226383.1978</v>
      </c>
      <c r="J26" s="14"/>
      <c r="K26" s="14"/>
    </row>
    <row r="27" spans="1:11">
      <c r="A27" s="12">
        <v>26</v>
      </c>
      <c r="B27" s="19">
        <v>45540</v>
      </c>
      <c r="C27" s="14">
        <v>202409</v>
      </c>
      <c r="D27" s="12" t="s">
        <v>31</v>
      </c>
      <c r="E27" s="12" t="s">
        <v>17</v>
      </c>
      <c r="F27" s="17">
        <v>218834.75</v>
      </c>
      <c r="G27" s="16">
        <v>0.01</v>
      </c>
      <c r="H27" s="15">
        <f t="shared" si="0"/>
        <v>2188.3475</v>
      </c>
      <c r="I27" s="17">
        <f t="shared" si="1"/>
        <v>221023.0975</v>
      </c>
      <c r="J27" s="14"/>
      <c r="K27" s="14"/>
    </row>
    <row r="28" spans="1:11">
      <c r="A28" s="12">
        <v>27</v>
      </c>
      <c r="B28" s="19">
        <v>45573.6551736111</v>
      </c>
      <c r="C28" s="14">
        <v>202410</v>
      </c>
      <c r="D28" s="12" t="s">
        <v>31</v>
      </c>
      <c r="E28" s="12" t="s">
        <v>17</v>
      </c>
      <c r="F28" s="17">
        <v>293648.71</v>
      </c>
      <c r="G28" s="16">
        <v>0.01</v>
      </c>
      <c r="H28" s="15">
        <f t="shared" si="0"/>
        <v>2936.4871</v>
      </c>
      <c r="I28" s="17">
        <f t="shared" si="1"/>
        <v>296585.1971</v>
      </c>
      <c r="J28" s="14"/>
      <c r="K28" s="14"/>
    </row>
    <row r="29" spans="1:11">
      <c r="A29" s="12">
        <v>28</v>
      </c>
      <c r="B29" s="19">
        <v>45579.4009143518</v>
      </c>
      <c r="C29" s="14">
        <v>202410</v>
      </c>
      <c r="D29" s="12" t="s">
        <v>31</v>
      </c>
      <c r="E29" s="12" t="s">
        <v>18</v>
      </c>
      <c r="F29" s="17">
        <v>1262.38</v>
      </c>
      <c r="G29" s="16">
        <v>0.01</v>
      </c>
      <c r="H29" s="15">
        <f t="shared" si="0"/>
        <v>12.6238</v>
      </c>
      <c r="I29" s="17">
        <f t="shared" si="1"/>
        <v>1275.0038</v>
      </c>
      <c r="J29" s="14"/>
      <c r="K29" s="14"/>
    </row>
    <row r="30" spans="1:11">
      <c r="A30" s="12">
        <v>29</v>
      </c>
      <c r="B30" s="19">
        <v>45593.4525925926</v>
      </c>
      <c r="C30" s="14">
        <v>202410</v>
      </c>
      <c r="D30" s="12" t="s">
        <v>31</v>
      </c>
      <c r="E30" s="12" t="s">
        <v>18</v>
      </c>
      <c r="F30" s="17">
        <v>8910.89</v>
      </c>
      <c r="G30" s="16">
        <v>0.01</v>
      </c>
      <c r="H30" s="15">
        <f t="shared" si="0"/>
        <v>89.1089</v>
      </c>
      <c r="I30" s="17">
        <f t="shared" si="1"/>
        <v>8999.9989</v>
      </c>
      <c r="J30" s="14"/>
      <c r="K30" s="14"/>
    </row>
    <row r="31" spans="1:11">
      <c r="A31" s="12">
        <v>30</v>
      </c>
      <c r="B31" s="19">
        <v>45600.3598148148</v>
      </c>
      <c r="C31" s="14">
        <v>202411</v>
      </c>
      <c r="D31" s="12" t="s">
        <v>32</v>
      </c>
      <c r="E31" s="12" t="s">
        <v>17</v>
      </c>
      <c r="F31" s="17">
        <v>186595.64</v>
      </c>
      <c r="G31" s="16">
        <v>0.01</v>
      </c>
      <c r="H31" s="15">
        <f t="shared" si="0"/>
        <v>1865.9564</v>
      </c>
      <c r="I31" s="17">
        <f t="shared" si="1"/>
        <v>188461.5964</v>
      </c>
      <c r="J31" s="14"/>
      <c r="K31" s="14"/>
    </row>
    <row r="32" spans="1:11">
      <c r="A32" s="12">
        <v>31</v>
      </c>
      <c r="B32" s="19">
        <v>45615.4876736111</v>
      </c>
      <c r="C32" s="14">
        <v>202411</v>
      </c>
      <c r="D32" s="12" t="s">
        <v>31</v>
      </c>
      <c r="E32" s="12" t="s">
        <v>18</v>
      </c>
      <c r="F32" s="17">
        <v>5643.56</v>
      </c>
      <c r="G32" s="16">
        <v>0.01</v>
      </c>
      <c r="H32" s="15">
        <f t="shared" si="0"/>
        <v>56.4356</v>
      </c>
      <c r="I32" s="17">
        <f t="shared" si="1"/>
        <v>5699.9956</v>
      </c>
      <c r="J32" s="14"/>
      <c r="K32" s="14"/>
    </row>
    <row r="33" spans="1:11">
      <c r="A33" s="12">
        <v>32</v>
      </c>
      <c r="B33" s="19">
        <v>45616.6058101852</v>
      </c>
      <c r="C33" s="14">
        <v>202411</v>
      </c>
      <c r="D33" s="12" t="s">
        <v>31</v>
      </c>
      <c r="E33" s="12" t="s">
        <v>18</v>
      </c>
      <c r="F33" s="17">
        <v>5940.59</v>
      </c>
      <c r="G33" s="16">
        <v>0.01</v>
      </c>
      <c r="H33" s="15">
        <f t="shared" si="0"/>
        <v>59.4059</v>
      </c>
      <c r="I33" s="17">
        <f t="shared" si="1"/>
        <v>5999.9959</v>
      </c>
      <c r="J33" s="14"/>
      <c r="K33" s="14"/>
    </row>
    <row r="34" spans="1:11">
      <c r="A34" s="12">
        <v>33</v>
      </c>
      <c r="B34" s="19">
        <v>45616.6067592593</v>
      </c>
      <c r="C34" s="14">
        <v>202411</v>
      </c>
      <c r="D34" s="12" t="s">
        <v>31</v>
      </c>
      <c r="E34" s="12" t="s">
        <v>17</v>
      </c>
      <c r="F34" s="17">
        <v>2277.23</v>
      </c>
      <c r="G34" s="16">
        <v>0.01</v>
      </c>
      <c r="H34" s="15">
        <f t="shared" si="0"/>
        <v>22.7723</v>
      </c>
      <c r="I34" s="17">
        <f t="shared" si="1"/>
        <v>2300.0023</v>
      </c>
      <c r="J34" s="14"/>
      <c r="K34" s="14"/>
    </row>
    <row r="35" spans="1:11">
      <c r="A35" s="12">
        <v>34</v>
      </c>
      <c r="B35" s="19">
        <v>45617.6367013889</v>
      </c>
      <c r="C35" s="14">
        <v>202411</v>
      </c>
      <c r="D35" s="12" t="s">
        <v>31</v>
      </c>
      <c r="E35" s="12" t="s">
        <v>17</v>
      </c>
      <c r="F35" s="17">
        <v>217494.05</v>
      </c>
      <c r="G35" s="16">
        <v>0.01</v>
      </c>
      <c r="H35" s="15">
        <f t="shared" si="0"/>
        <v>2174.9405</v>
      </c>
      <c r="I35" s="17">
        <f t="shared" ref="I35:I68" si="2">+H35+F35</f>
        <v>219668.9905</v>
      </c>
      <c r="J35" s="14"/>
      <c r="K35" s="14"/>
    </row>
    <row r="36" spans="1:11">
      <c r="A36" s="12">
        <v>35</v>
      </c>
      <c r="B36" s="19">
        <v>45645.4095717593</v>
      </c>
      <c r="C36" s="14">
        <v>202412</v>
      </c>
      <c r="D36" s="12" t="s">
        <v>31</v>
      </c>
      <c r="E36" s="12" t="s">
        <v>17</v>
      </c>
      <c r="F36" s="17">
        <v>326813.02</v>
      </c>
      <c r="G36" s="16">
        <v>0.01</v>
      </c>
      <c r="H36" s="15">
        <f t="shared" si="0"/>
        <v>3268.1302</v>
      </c>
      <c r="I36" s="17">
        <f t="shared" si="2"/>
        <v>330081.1502</v>
      </c>
      <c r="J36" s="14"/>
      <c r="K36" s="14"/>
    </row>
    <row r="37" spans="1:11">
      <c r="A37" s="12">
        <v>36</v>
      </c>
      <c r="B37" s="19">
        <v>45659.6695949074</v>
      </c>
      <c r="C37" s="14">
        <v>202501</v>
      </c>
      <c r="D37" s="12" t="s">
        <v>32</v>
      </c>
      <c r="E37" s="12" t="s">
        <v>18</v>
      </c>
      <c r="F37" s="17">
        <v>1457.47</v>
      </c>
      <c r="G37" s="16">
        <v>0.01</v>
      </c>
      <c r="H37" s="15">
        <f t="shared" si="0"/>
        <v>14.5747</v>
      </c>
      <c r="I37" s="17">
        <f t="shared" si="2"/>
        <v>1472.0447</v>
      </c>
      <c r="J37" s="14"/>
      <c r="K37" s="14"/>
    </row>
    <row r="38" spans="1:11">
      <c r="A38" s="12">
        <v>37</v>
      </c>
      <c r="B38" s="19">
        <v>45659.6790509259</v>
      </c>
      <c r="C38" s="14">
        <v>202501</v>
      </c>
      <c r="D38" s="12" t="s">
        <v>31</v>
      </c>
      <c r="E38" s="12" t="s">
        <v>17</v>
      </c>
      <c r="F38" s="17">
        <v>1079.6</v>
      </c>
      <c r="G38" s="16">
        <v>0.01</v>
      </c>
      <c r="H38" s="15">
        <f t="shared" si="0"/>
        <v>10.796</v>
      </c>
      <c r="I38" s="17">
        <f t="shared" si="2"/>
        <v>1090.396</v>
      </c>
      <c r="J38" s="14"/>
      <c r="K38" s="14"/>
    </row>
    <row r="39" spans="1:11">
      <c r="A39" s="12">
        <v>38</v>
      </c>
      <c r="B39" s="19">
        <v>45666.7418981481</v>
      </c>
      <c r="C39" s="14">
        <v>202501</v>
      </c>
      <c r="D39" s="12" t="s">
        <v>31</v>
      </c>
      <c r="E39" s="12" t="s">
        <v>17</v>
      </c>
      <c r="F39" s="17">
        <v>90.4</v>
      </c>
      <c r="G39" s="16">
        <v>0.01</v>
      </c>
      <c r="H39" s="15">
        <f t="shared" si="0"/>
        <v>0.904</v>
      </c>
      <c r="I39" s="17">
        <f t="shared" si="2"/>
        <v>91.304</v>
      </c>
      <c r="J39" s="14"/>
      <c r="K39" s="14"/>
    </row>
    <row r="40" spans="1:11">
      <c r="A40" s="12">
        <v>39</v>
      </c>
      <c r="B40" s="19">
        <v>45667.4096643518</v>
      </c>
      <c r="C40" s="14">
        <v>202501</v>
      </c>
      <c r="D40" s="12" t="s">
        <v>31</v>
      </c>
      <c r="E40" s="12" t="s">
        <v>17</v>
      </c>
      <c r="F40" s="17">
        <v>2014.69</v>
      </c>
      <c r="G40" s="16">
        <v>0.01</v>
      </c>
      <c r="H40" s="15">
        <f t="shared" si="0"/>
        <v>20.1469</v>
      </c>
      <c r="I40" s="17">
        <f t="shared" si="2"/>
        <v>2034.8369</v>
      </c>
      <c r="J40" s="14"/>
      <c r="K40" s="14"/>
    </row>
    <row r="41" spans="1:11">
      <c r="A41" s="12">
        <v>40</v>
      </c>
      <c r="B41" s="19">
        <v>45670.411400463</v>
      </c>
      <c r="C41" s="14">
        <v>202501</v>
      </c>
      <c r="D41" s="12" t="s">
        <v>31</v>
      </c>
      <c r="E41" s="12" t="s">
        <v>17</v>
      </c>
      <c r="F41" s="17">
        <v>50.62</v>
      </c>
      <c r="G41" s="16">
        <v>0.01</v>
      </c>
      <c r="H41" s="15">
        <f t="shared" si="0"/>
        <v>0.5062</v>
      </c>
      <c r="I41" s="17">
        <f t="shared" si="2"/>
        <v>51.1262</v>
      </c>
      <c r="J41" s="14"/>
      <c r="K41" s="14"/>
    </row>
    <row r="42" spans="1:11">
      <c r="A42" s="12">
        <v>41</v>
      </c>
      <c r="B42" s="19">
        <v>45670.4120023148</v>
      </c>
      <c r="C42" s="14">
        <v>202501</v>
      </c>
      <c r="D42" s="12" t="s">
        <v>32</v>
      </c>
      <c r="E42" s="12" t="s">
        <v>17</v>
      </c>
      <c r="F42" s="17">
        <v>433.9</v>
      </c>
      <c r="G42" s="16">
        <v>0.01</v>
      </c>
      <c r="H42" s="15">
        <f t="shared" si="0"/>
        <v>4.339</v>
      </c>
      <c r="I42" s="17">
        <f t="shared" si="2"/>
        <v>438.239</v>
      </c>
      <c r="J42" s="14"/>
      <c r="K42" s="14"/>
    </row>
    <row r="43" spans="1:11">
      <c r="A43" s="12">
        <v>42</v>
      </c>
      <c r="B43" s="19">
        <v>45673.4153819444</v>
      </c>
      <c r="C43" s="14">
        <v>202501</v>
      </c>
      <c r="D43" s="12" t="s">
        <v>32</v>
      </c>
      <c r="E43" s="12" t="s">
        <v>18</v>
      </c>
      <c r="F43" s="17">
        <v>23.26</v>
      </c>
      <c r="G43" s="16">
        <v>0.01</v>
      </c>
      <c r="H43" s="15">
        <f t="shared" si="0"/>
        <v>0.2326</v>
      </c>
      <c r="I43" s="17">
        <f t="shared" si="2"/>
        <v>23.4926</v>
      </c>
      <c r="J43" s="14"/>
      <c r="K43" s="14"/>
    </row>
    <row r="44" spans="1:11">
      <c r="A44" s="12">
        <v>43</v>
      </c>
      <c r="B44" s="19">
        <v>45673.4156481481</v>
      </c>
      <c r="C44" s="14">
        <v>202501</v>
      </c>
      <c r="D44" s="12" t="s">
        <v>31</v>
      </c>
      <c r="E44" s="12" t="s">
        <v>17</v>
      </c>
      <c r="F44" s="17">
        <v>309.98</v>
      </c>
      <c r="G44" s="16">
        <v>0.01</v>
      </c>
      <c r="H44" s="15">
        <f t="shared" si="0"/>
        <v>3.0998</v>
      </c>
      <c r="I44" s="17">
        <f t="shared" si="2"/>
        <v>313.0798</v>
      </c>
      <c r="J44" s="14"/>
      <c r="K44" s="14"/>
    </row>
    <row r="45" spans="1:11">
      <c r="A45" s="12">
        <v>44</v>
      </c>
      <c r="B45" s="19">
        <v>45673.4165509259</v>
      </c>
      <c r="C45" s="14">
        <v>202501</v>
      </c>
      <c r="D45" s="12" t="s">
        <v>31</v>
      </c>
      <c r="E45" s="12" t="s">
        <v>17</v>
      </c>
      <c r="F45" s="17">
        <v>86.77</v>
      </c>
      <c r="G45" s="16">
        <v>0.01</v>
      </c>
      <c r="H45" s="15">
        <f t="shared" ref="H45:H76" si="3">+F45*0.01</f>
        <v>0.8677</v>
      </c>
      <c r="I45" s="17">
        <f t="shared" si="2"/>
        <v>87.6377</v>
      </c>
      <c r="J45" s="14"/>
      <c r="K45" s="14"/>
    </row>
    <row r="46" spans="1:11">
      <c r="A46" s="12">
        <v>45</v>
      </c>
      <c r="B46" s="19">
        <v>45673.417037037</v>
      </c>
      <c r="C46" s="14">
        <v>202501</v>
      </c>
      <c r="D46" s="12" t="s">
        <v>31</v>
      </c>
      <c r="E46" s="12" t="s">
        <v>18</v>
      </c>
      <c r="F46" s="17">
        <v>61.98</v>
      </c>
      <c r="G46" s="16">
        <v>0.01</v>
      </c>
      <c r="H46" s="15">
        <f t="shared" si="3"/>
        <v>0.6198</v>
      </c>
      <c r="I46" s="17">
        <f t="shared" si="2"/>
        <v>62.5998</v>
      </c>
      <c r="J46" s="14"/>
      <c r="K46" s="14"/>
    </row>
    <row r="47" spans="1:11">
      <c r="A47" s="12">
        <v>46</v>
      </c>
      <c r="B47" s="19">
        <v>45673.4175115741</v>
      </c>
      <c r="C47" s="14">
        <v>202501</v>
      </c>
      <c r="D47" s="12" t="s">
        <v>31</v>
      </c>
      <c r="E47" s="12" t="s">
        <v>17</v>
      </c>
      <c r="F47" s="17">
        <v>130.85</v>
      </c>
      <c r="G47" s="16">
        <v>0.01</v>
      </c>
      <c r="H47" s="15">
        <f t="shared" si="3"/>
        <v>1.3085</v>
      </c>
      <c r="I47" s="17">
        <f t="shared" si="2"/>
        <v>132.1585</v>
      </c>
      <c r="J47" s="14"/>
      <c r="K47" s="14"/>
    </row>
    <row r="48" spans="1:11">
      <c r="A48" s="12">
        <v>47</v>
      </c>
      <c r="B48" s="19">
        <v>45698.4212615741</v>
      </c>
      <c r="C48" s="14">
        <v>202502</v>
      </c>
      <c r="D48" s="12" t="s">
        <v>31</v>
      </c>
      <c r="E48" s="12" t="s">
        <v>18</v>
      </c>
      <c r="F48" s="17">
        <v>46.51</v>
      </c>
      <c r="G48" s="16">
        <v>0.01</v>
      </c>
      <c r="H48" s="15">
        <f t="shared" si="3"/>
        <v>0.4651</v>
      </c>
      <c r="I48" s="17">
        <f t="shared" si="2"/>
        <v>46.9751</v>
      </c>
      <c r="J48" s="14"/>
      <c r="K48" s="14"/>
    </row>
    <row r="49" spans="1:11">
      <c r="A49" s="12">
        <v>48</v>
      </c>
      <c r="B49" s="19">
        <v>45699.359375</v>
      </c>
      <c r="C49" s="14">
        <v>202502</v>
      </c>
      <c r="D49" s="12" t="s">
        <v>32</v>
      </c>
      <c r="E49" s="12" t="s">
        <v>18</v>
      </c>
      <c r="F49" s="17">
        <v>16.8</v>
      </c>
      <c r="G49" s="16">
        <v>0.01</v>
      </c>
      <c r="H49" s="15">
        <f t="shared" si="3"/>
        <v>0.168</v>
      </c>
      <c r="I49" s="17">
        <f t="shared" si="2"/>
        <v>16.968</v>
      </c>
      <c r="J49" s="14"/>
      <c r="K49" s="14"/>
    </row>
    <row r="50" spans="1:11">
      <c r="A50" s="12">
        <v>49</v>
      </c>
      <c r="B50" s="19">
        <v>45721.3720833333</v>
      </c>
      <c r="C50" s="14">
        <v>202514</v>
      </c>
      <c r="D50" s="12" t="s">
        <v>31</v>
      </c>
      <c r="E50" s="12" t="s">
        <v>18</v>
      </c>
      <c r="F50" s="17">
        <v>3.87</v>
      </c>
      <c r="G50" s="16">
        <v>0.01</v>
      </c>
      <c r="H50" s="15">
        <f t="shared" si="3"/>
        <v>0.0387</v>
      </c>
      <c r="I50" s="17">
        <f t="shared" si="2"/>
        <v>3.9087</v>
      </c>
      <c r="J50" s="14"/>
      <c r="K50" s="14"/>
    </row>
    <row r="51" spans="1:11">
      <c r="A51" s="12">
        <v>50</v>
      </c>
      <c r="B51" s="19">
        <v>45736.4140509259</v>
      </c>
      <c r="C51" s="14">
        <v>202515</v>
      </c>
      <c r="D51" s="12" t="s">
        <v>31</v>
      </c>
      <c r="E51" s="12" t="s">
        <v>17</v>
      </c>
      <c r="F51" s="17">
        <v>24.29</v>
      </c>
      <c r="G51" s="16">
        <v>0.01</v>
      </c>
      <c r="H51" s="15">
        <f t="shared" si="3"/>
        <v>0.2429</v>
      </c>
      <c r="I51" s="17">
        <f t="shared" si="2"/>
        <v>24.5329</v>
      </c>
      <c r="J51" s="14"/>
      <c r="K51" s="14"/>
    </row>
    <row r="52" spans="1:11">
      <c r="A52" s="12">
        <v>51</v>
      </c>
      <c r="B52" s="19">
        <v>45749.6487962963</v>
      </c>
      <c r="C52" s="14">
        <v>202516</v>
      </c>
      <c r="D52" s="12" t="s">
        <v>31</v>
      </c>
      <c r="E52" s="12" t="s">
        <v>17</v>
      </c>
      <c r="F52" s="17">
        <v>28.4</v>
      </c>
      <c r="G52" s="16">
        <v>0.01</v>
      </c>
      <c r="H52" s="15">
        <f t="shared" si="3"/>
        <v>0.284</v>
      </c>
      <c r="I52" s="17">
        <f t="shared" si="2"/>
        <v>28.684</v>
      </c>
      <c r="J52" s="14"/>
      <c r="K52" s="14"/>
    </row>
    <row r="53" spans="1:11">
      <c r="A53" s="12">
        <v>52</v>
      </c>
      <c r="B53" s="19">
        <v>45758.5941550926</v>
      </c>
      <c r="C53" s="14">
        <v>202517</v>
      </c>
      <c r="D53" s="12" t="s">
        <v>31</v>
      </c>
      <c r="E53" s="12" t="s">
        <v>17</v>
      </c>
      <c r="F53" s="17">
        <v>36.15</v>
      </c>
      <c r="G53" s="16">
        <v>0.01</v>
      </c>
      <c r="H53" s="15">
        <f t="shared" si="3"/>
        <v>0.3615</v>
      </c>
      <c r="I53" s="17">
        <f t="shared" si="2"/>
        <v>36.5115</v>
      </c>
      <c r="J53" s="14"/>
      <c r="K53" s="14"/>
    </row>
    <row r="54" spans="1:11">
      <c r="A54" s="12">
        <v>53</v>
      </c>
      <c r="B54" s="19">
        <v>45776.6828125</v>
      </c>
      <c r="C54" s="14">
        <v>202518</v>
      </c>
      <c r="D54" s="12" t="s">
        <v>31</v>
      </c>
      <c r="E54" s="12" t="s">
        <v>17</v>
      </c>
      <c r="F54" s="17">
        <v>134.31</v>
      </c>
      <c r="G54" s="16">
        <v>0.01</v>
      </c>
      <c r="H54" s="15">
        <f t="shared" si="3"/>
        <v>1.3431</v>
      </c>
      <c r="I54" s="17">
        <f t="shared" si="2"/>
        <v>135.6531</v>
      </c>
      <c r="J54" s="14"/>
      <c r="K54" s="14"/>
    </row>
    <row r="55" spans="1:11">
      <c r="A55" s="12">
        <v>54</v>
      </c>
      <c r="B55" s="19">
        <v>45776.6875578704</v>
      </c>
      <c r="C55" s="14">
        <v>202519</v>
      </c>
      <c r="D55" s="12" t="s">
        <v>32</v>
      </c>
      <c r="E55" s="12" t="s">
        <v>18</v>
      </c>
      <c r="F55" s="17">
        <v>103.32</v>
      </c>
      <c r="G55" s="16">
        <v>0.01</v>
      </c>
      <c r="H55" s="15">
        <f t="shared" si="3"/>
        <v>1.0332</v>
      </c>
      <c r="I55" s="17">
        <f t="shared" si="2"/>
        <v>104.3532</v>
      </c>
      <c r="J55" s="14"/>
      <c r="K55" s="14"/>
    </row>
    <row r="56" spans="1:11">
      <c r="A56" s="12">
        <v>55</v>
      </c>
      <c r="B56" s="19">
        <v>45776.6880439815</v>
      </c>
      <c r="C56" s="14">
        <v>202520</v>
      </c>
      <c r="D56" s="12" t="s">
        <v>31</v>
      </c>
      <c r="E56" s="12" t="s">
        <v>17</v>
      </c>
      <c r="F56" s="17">
        <v>82.69</v>
      </c>
      <c r="G56" s="16">
        <v>0.01</v>
      </c>
      <c r="H56" s="15">
        <f t="shared" si="3"/>
        <v>0.8269</v>
      </c>
      <c r="I56" s="17">
        <f t="shared" si="2"/>
        <v>83.5169</v>
      </c>
      <c r="J56" s="14"/>
      <c r="K56" s="14"/>
    </row>
    <row r="57" spans="1:11">
      <c r="A57" s="12">
        <v>56</v>
      </c>
      <c r="B57" s="19">
        <v>45793.6041666667</v>
      </c>
      <c r="C57" s="14">
        <v>202521</v>
      </c>
      <c r="D57" s="12" t="s">
        <v>31</v>
      </c>
      <c r="E57" s="12" t="s">
        <v>17</v>
      </c>
      <c r="F57" s="17">
        <v>144.71</v>
      </c>
      <c r="G57" s="16">
        <v>0.01</v>
      </c>
      <c r="H57" s="15">
        <f t="shared" si="3"/>
        <v>1.4471</v>
      </c>
      <c r="I57" s="17">
        <f t="shared" si="2"/>
        <v>146.1571</v>
      </c>
      <c r="J57" s="14"/>
      <c r="K57" s="14"/>
    </row>
    <row r="58" spans="1:11">
      <c r="A58" s="12">
        <v>57</v>
      </c>
      <c r="B58" s="19">
        <v>45814.4008217593</v>
      </c>
      <c r="C58" s="14">
        <v>202506</v>
      </c>
      <c r="D58" s="12" t="s">
        <v>32</v>
      </c>
      <c r="E58" s="12" t="s">
        <v>17</v>
      </c>
      <c r="F58" s="17">
        <v>48.24</v>
      </c>
      <c r="G58" s="16">
        <v>0.01</v>
      </c>
      <c r="H58" s="15">
        <f t="shared" si="3"/>
        <v>0.4824</v>
      </c>
      <c r="I58" s="17">
        <f t="shared" si="2"/>
        <v>48.7224</v>
      </c>
      <c r="J58" s="14"/>
      <c r="K58" s="14"/>
    </row>
    <row r="59" spans="1:11">
      <c r="A59" s="12">
        <v>58</v>
      </c>
      <c r="B59" s="19">
        <v>45814.4009490741</v>
      </c>
      <c r="C59" s="14">
        <v>202506</v>
      </c>
      <c r="D59" s="12" t="s">
        <v>31</v>
      </c>
      <c r="E59" s="12" t="s">
        <v>18</v>
      </c>
      <c r="F59" s="17">
        <v>93.03</v>
      </c>
      <c r="G59" s="16">
        <v>0.01</v>
      </c>
      <c r="H59" s="15">
        <f t="shared" si="3"/>
        <v>0.9303</v>
      </c>
      <c r="I59" s="17">
        <f t="shared" si="2"/>
        <v>93.9603</v>
      </c>
      <c r="J59" s="14"/>
      <c r="K59" s="14"/>
    </row>
    <row r="60" spans="1:11">
      <c r="A60" s="12">
        <v>59</v>
      </c>
      <c r="B60" s="19">
        <v>45814.4013194444</v>
      </c>
      <c r="C60" s="14">
        <v>202506</v>
      </c>
      <c r="D60" s="12" t="s">
        <v>31</v>
      </c>
      <c r="E60" s="12" t="s">
        <v>17</v>
      </c>
      <c r="F60" s="17">
        <v>82.61</v>
      </c>
      <c r="G60" s="16">
        <v>0.01</v>
      </c>
      <c r="H60" s="15">
        <f t="shared" si="3"/>
        <v>0.8261</v>
      </c>
      <c r="I60" s="17">
        <f t="shared" si="2"/>
        <v>83.4361</v>
      </c>
      <c r="J60" s="14"/>
      <c r="K60" s="14"/>
    </row>
    <row r="61" spans="1:11">
      <c r="A61" s="12">
        <v>60</v>
      </c>
      <c r="B61" s="19">
        <v>45814.4015972222</v>
      </c>
      <c r="C61" s="14">
        <v>202506</v>
      </c>
      <c r="D61" s="12" t="s">
        <v>31</v>
      </c>
      <c r="E61" s="12" t="s">
        <v>17</v>
      </c>
      <c r="F61" s="17">
        <v>15.54</v>
      </c>
      <c r="G61" s="16">
        <v>0.01</v>
      </c>
      <c r="H61" s="15">
        <f t="shared" si="3"/>
        <v>0.1554</v>
      </c>
      <c r="I61" s="17">
        <f t="shared" si="2"/>
        <v>15.6954</v>
      </c>
      <c r="J61" s="14"/>
      <c r="K61" s="14"/>
    </row>
    <row r="62" spans="1:11">
      <c r="A62" s="12">
        <v>61</v>
      </c>
      <c r="B62" s="19">
        <v>45814.6182291667</v>
      </c>
      <c r="C62" s="14">
        <v>202506</v>
      </c>
      <c r="D62" s="12" t="s">
        <v>31</v>
      </c>
      <c r="E62" s="12" t="s">
        <v>18</v>
      </c>
      <c r="F62" s="17">
        <v>96.48</v>
      </c>
      <c r="G62" s="16">
        <v>0.01</v>
      </c>
      <c r="H62" s="15">
        <f t="shared" si="3"/>
        <v>0.9648</v>
      </c>
      <c r="I62" s="17">
        <f t="shared" si="2"/>
        <v>97.4448</v>
      </c>
      <c r="J62" s="14"/>
      <c r="K62" s="14"/>
    </row>
    <row r="63" spans="1:11">
      <c r="A63" s="12">
        <v>62</v>
      </c>
      <c r="B63" s="19">
        <v>45817.4017824074</v>
      </c>
      <c r="C63" s="14">
        <v>202506</v>
      </c>
      <c r="D63" s="12" t="s">
        <v>31</v>
      </c>
      <c r="E63" s="12" t="s">
        <v>17</v>
      </c>
      <c r="F63" s="17">
        <v>67.16</v>
      </c>
      <c r="G63" s="16">
        <v>0.01</v>
      </c>
      <c r="H63" s="15">
        <f t="shared" si="3"/>
        <v>0.6716</v>
      </c>
      <c r="I63" s="17">
        <f t="shared" si="2"/>
        <v>67.8316</v>
      </c>
      <c r="J63" s="14"/>
      <c r="K63" s="14"/>
    </row>
    <row r="64" spans="1:11">
      <c r="A64" s="12">
        <v>63</v>
      </c>
      <c r="B64" s="19">
        <v>45817.402337963</v>
      </c>
      <c r="C64" s="14">
        <v>202506</v>
      </c>
      <c r="D64" s="12" t="s">
        <v>31</v>
      </c>
      <c r="E64" s="12" t="s">
        <v>17</v>
      </c>
      <c r="F64" s="17">
        <v>322.87</v>
      </c>
      <c r="G64" s="16">
        <v>0.01</v>
      </c>
      <c r="H64" s="15">
        <f t="shared" si="3"/>
        <v>3.2287</v>
      </c>
      <c r="I64" s="17">
        <f t="shared" si="2"/>
        <v>326.0987</v>
      </c>
      <c r="J64" s="14"/>
      <c r="K64" s="14"/>
    </row>
    <row r="65" spans="1:11">
      <c r="A65" s="12">
        <v>64</v>
      </c>
      <c r="B65" s="19">
        <v>45817.4025231482</v>
      </c>
      <c r="C65" s="14">
        <v>202506</v>
      </c>
      <c r="D65" s="12" t="s">
        <v>31</v>
      </c>
      <c r="E65" s="12" t="s">
        <v>17</v>
      </c>
      <c r="F65" s="17">
        <v>126.53</v>
      </c>
      <c r="G65" s="16">
        <v>0.01</v>
      </c>
      <c r="H65" s="15">
        <f t="shared" si="3"/>
        <v>1.2653</v>
      </c>
      <c r="I65" s="17">
        <f t="shared" si="2"/>
        <v>127.7953</v>
      </c>
      <c r="J65" s="14"/>
      <c r="K65" s="14"/>
    </row>
    <row r="66" spans="1:11">
      <c r="A66" s="12">
        <v>65</v>
      </c>
      <c r="B66" s="19">
        <v>45817.4028009259</v>
      </c>
      <c r="C66" s="14">
        <v>202506</v>
      </c>
      <c r="D66" s="12" t="s">
        <v>31</v>
      </c>
      <c r="E66" s="12" t="s">
        <v>17</v>
      </c>
      <c r="F66" s="17">
        <v>62.02</v>
      </c>
      <c r="G66" s="16">
        <v>0.01</v>
      </c>
      <c r="H66" s="15">
        <f t="shared" si="3"/>
        <v>0.6202</v>
      </c>
      <c r="I66" s="17">
        <f t="shared" si="2"/>
        <v>62.6402</v>
      </c>
      <c r="J66" s="14"/>
      <c r="K66" s="14"/>
    </row>
    <row r="67" spans="1:11">
      <c r="A67" s="12">
        <v>66</v>
      </c>
      <c r="B67" s="19">
        <v>45817.4187615741</v>
      </c>
      <c r="C67" s="14">
        <v>202506</v>
      </c>
      <c r="D67" s="12" t="s">
        <v>31</v>
      </c>
      <c r="E67" s="12" t="s">
        <v>17</v>
      </c>
      <c r="F67" s="17">
        <v>95.13</v>
      </c>
      <c r="G67" s="16">
        <v>0.01</v>
      </c>
      <c r="H67" s="15">
        <f t="shared" si="3"/>
        <v>0.9513</v>
      </c>
      <c r="I67" s="17">
        <f t="shared" si="2"/>
        <v>96.0813</v>
      </c>
      <c r="J67" s="14"/>
      <c r="K67" s="14"/>
    </row>
    <row r="68" spans="1:11">
      <c r="A68" s="12">
        <v>67</v>
      </c>
      <c r="B68" s="19">
        <v>45817.4189583333</v>
      </c>
      <c r="C68" s="14">
        <v>202506</v>
      </c>
      <c r="D68" s="12" t="s">
        <v>31</v>
      </c>
      <c r="E68" s="12" t="s">
        <v>17</v>
      </c>
      <c r="F68" s="17">
        <v>68.87</v>
      </c>
      <c r="G68" s="16">
        <v>0.01</v>
      </c>
      <c r="H68" s="15">
        <f t="shared" si="3"/>
        <v>0.6887</v>
      </c>
      <c r="I68" s="17">
        <f t="shared" si="2"/>
        <v>69.5587</v>
      </c>
      <c r="J68" s="14"/>
      <c r="K68" s="14"/>
    </row>
    <row r="69" spans="1:11">
      <c r="A69" s="12">
        <v>68</v>
      </c>
      <c r="B69" s="19">
        <v>45818.7479976852</v>
      </c>
      <c r="C69" s="14">
        <v>202506</v>
      </c>
      <c r="D69" s="12" t="s">
        <v>31</v>
      </c>
      <c r="E69" s="12" t="s">
        <v>17</v>
      </c>
      <c r="F69" s="17">
        <v>133.69</v>
      </c>
      <c r="G69" s="16">
        <v>0.01</v>
      </c>
      <c r="H69" s="15">
        <f t="shared" si="3"/>
        <v>1.3369</v>
      </c>
      <c r="I69" s="17">
        <f t="shared" ref="I69:I100" si="4">+H69+F69</f>
        <v>135.0269</v>
      </c>
      <c r="J69" s="14"/>
      <c r="K69" s="14"/>
    </row>
    <row r="70" spans="1:11">
      <c r="A70" s="12">
        <v>69</v>
      </c>
      <c r="B70" s="19">
        <v>45821.6017592593</v>
      </c>
      <c r="C70" s="14">
        <v>202506</v>
      </c>
      <c r="D70" s="12" t="s">
        <v>31</v>
      </c>
      <c r="E70" s="12" t="s">
        <v>17</v>
      </c>
      <c r="F70" s="17">
        <v>365.84</v>
      </c>
      <c r="G70" s="16">
        <v>0.01</v>
      </c>
      <c r="H70" s="15">
        <f t="shared" si="3"/>
        <v>3.6584</v>
      </c>
      <c r="I70" s="17">
        <f t="shared" si="4"/>
        <v>369.4984</v>
      </c>
      <c r="J70" s="14"/>
      <c r="K70" s="14"/>
    </row>
    <row r="71" spans="1:11">
      <c r="A71" s="12">
        <v>70</v>
      </c>
      <c r="B71" s="19">
        <v>45826.4569444444</v>
      </c>
      <c r="C71" s="14">
        <v>202506</v>
      </c>
      <c r="D71" s="12" t="s">
        <v>31</v>
      </c>
      <c r="E71" s="12" t="s">
        <v>17</v>
      </c>
      <c r="F71" s="17">
        <v>195.37</v>
      </c>
      <c r="G71" s="16">
        <v>0.01</v>
      </c>
      <c r="H71" s="15">
        <f t="shared" si="3"/>
        <v>1.9537</v>
      </c>
      <c r="I71" s="17">
        <f t="shared" si="4"/>
        <v>197.3237</v>
      </c>
      <c r="J71" s="14"/>
      <c r="K71" s="14"/>
    </row>
    <row r="72" spans="1:11">
      <c r="A72" s="12">
        <v>71</v>
      </c>
      <c r="B72" s="19">
        <v>45828.4018055556</v>
      </c>
      <c r="C72" s="14">
        <v>202506</v>
      </c>
      <c r="D72" s="12" t="s">
        <v>31</v>
      </c>
      <c r="E72" s="12" t="s">
        <v>17</v>
      </c>
      <c r="F72" s="17">
        <v>622.02</v>
      </c>
      <c r="G72" s="16">
        <v>0.01</v>
      </c>
      <c r="H72" s="15">
        <f t="shared" si="3"/>
        <v>6.2202</v>
      </c>
      <c r="I72" s="17">
        <f t="shared" si="4"/>
        <v>628.2402</v>
      </c>
      <c r="J72" s="14"/>
      <c r="K72" s="14"/>
    </row>
    <row r="73" spans="1:11">
      <c r="A73" s="12">
        <v>72</v>
      </c>
      <c r="B73" s="19">
        <v>45828.4019675926</v>
      </c>
      <c r="C73" s="14">
        <v>202506</v>
      </c>
      <c r="D73" s="12" t="s">
        <v>31</v>
      </c>
      <c r="E73" s="12" t="s">
        <v>17</v>
      </c>
      <c r="F73" s="17">
        <v>64.55</v>
      </c>
      <c r="G73" s="16">
        <v>0.01</v>
      </c>
      <c r="H73" s="15">
        <f t="shared" si="3"/>
        <v>0.6455</v>
      </c>
      <c r="I73" s="17">
        <f t="shared" si="4"/>
        <v>65.1955</v>
      </c>
      <c r="J73" s="14"/>
      <c r="K73" s="14"/>
    </row>
    <row r="74" spans="1:11">
      <c r="A74" s="12">
        <v>73</v>
      </c>
      <c r="B74" s="19">
        <v>45848.6611921296</v>
      </c>
      <c r="C74" s="14">
        <v>202507</v>
      </c>
      <c r="D74" s="12" t="s">
        <v>31</v>
      </c>
      <c r="E74" s="12" t="s">
        <v>17</v>
      </c>
      <c r="F74" s="17">
        <v>25.82</v>
      </c>
      <c r="G74" s="16">
        <v>0.01</v>
      </c>
      <c r="H74" s="15">
        <f t="shared" si="3"/>
        <v>0.2582</v>
      </c>
      <c r="I74" s="17">
        <f t="shared" si="4"/>
        <v>26.0782</v>
      </c>
      <c r="J74" s="14"/>
      <c r="K74" s="14"/>
    </row>
    <row r="75" spans="1:11">
      <c r="A75" s="12">
        <v>74</v>
      </c>
      <c r="B75" s="19">
        <v>45859.3787037037</v>
      </c>
      <c r="C75" s="14">
        <v>202507</v>
      </c>
      <c r="D75" s="12" t="s">
        <v>31</v>
      </c>
      <c r="E75" s="12" t="s">
        <v>17</v>
      </c>
      <c r="F75" s="17">
        <v>82.69</v>
      </c>
      <c r="G75" s="16">
        <v>0.01</v>
      </c>
      <c r="H75" s="15">
        <f t="shared" si="3"/>
        <v>0.8269</v>
      </c>
      <c r="I75" s="17">
        <f t="shared" si="4"/>
        <v>83.5169</v>
      </c>
      <c r="J75" s="14"/>
      <c r="K75" s="14"/>
    </row>
    <row r="76" spans="1:11">
      <c r="A76" s="12">
        <v>75</v>
      </c>
      <c r="B76" s="19">
        <v>45873.648125</v>
      </c>
      <c r="C76" s="14">
        <v>202508</v>
      </c>
      <c r="D76" s="12" t="s">
        <v>31</v>
      </c>
      <c r="E76" s="12" t="s">
        <v>17</v>
      </c>
      <c r="F76" s="17">
        <v>6.45</v>
      </c>
      <c r="G76" s="16">
        <v>0.01</v>
      </c>
      <c r="H76" s="15">
        <f t="shared" si="3"/>
        <v>0.0645</v>
      </c>
      <c r="I76" s="17">
        <f t="shared" si="4"/>
        <v>6.5145</v>
      </c>
      <c r="J76" s="14"/>
      <c r="K76" s="14"/>
    </row>
    <row r="77" spans="1:11">
      <c r="A77" s="12">
        <v>76</v>
      </c>
      <c r="B77" s="19">
        <v>45888.3905555556</v>
      </c>
      <c r="C77" s="14">
        <v>202508</v>
      </c>
      <c r="D77" s="12" t="s">
        <v>31</v>
      </c>
      <c r="E77" s="12" t="s">
        <v>17</v>
      </c>
      <c r="F77" s="17">
        <v>62.02</v>
      </c>
      <c r="G77" s="16">
        <v>0.01</v>
      </c>
      <c r="H77" s="15">
        <f t="shared" ref="H77:H108" si="5">+F77*0.01</f>
        <v>0.6202</v>
      </c>
      <c r="I77" s="17">
        <f t="shared" si="4"/>
        <v>62.6402</v>
      </c>
      <c r="J77" s="14"/>
      <c r="K77" s="14"/>
    </row>
    <row r="78" spans="1:11">
      <c r="A78" s="12">
        <v>77</v>
      </c>
      <c r="B78" s="19">
        <v>45907.4458333333</v>
      </c>
      <c r="C78" s="14">
        <v>202509</v>
      </c>
      <c r="D78" s="12" t="s">
        <v>31</v>
      </c>
      <c r="E78" s="12" t="s">
        <v>17</v>
      </c>
      <c r="F78" s="17">
        <v>38.74</v>
      </c>
      <c r="G78" s="16">
        <v>0.01</v>
      </c>
      <c r="H78" s="15">
        <f t="shared" si="5"/>
        <v>0.3874</v>
      </c>
      <c r="I78" s="17">
        <f t="shared" si="4"/>
        <v>39.1274</v>
      </c>
      <c r="J78" s="14"/>
      <c r="K78" s="14"/>
    </row>
    <row r="79" spans="1:11">
      <c r="A79" s="12">
        <v>78</v>
      </c>
      <c r="B79" s="19">
        <v>45923.6499189815</v>
      </c>
      <c r="C79" s="14">
        <v>202509</v>
      </c>
      <c r="D79" s="12" t="s">
        <v>32</v>
      </c>
      <c r="E79" s="12" t="s">
        <v>17</v>
      </c>
      <c r="F79" s="17">
        <v>111.21</v>
      </c>
      <c r="G79" s="16">
        <v>0.01</v>
      </c>
      <c r="H79" s="15">
        <f t="shared" si="5"/>
        <v>1.1121</v>
      </c>
      <c r="I79" s="17">
        <f t="shared" si="4"/>
        <v>112.3221</v>
      </c>
      <c r="J79" s="14"/>
      <c r="K79" s="14"/>
    </row>
    <row r="80" spans="1:11">
      <c r="A80" s="12">
        <v>79</v>
      </c>
      <c r="B80" s="19">
        <v>45940.3610648148</v>
      </c>
      <c r="C80" s="14">
        <v>202510</v>
      </c>
      <c r="D80" s="12" t="s">
        <v>31</v>
      </c>
      <c r="E80" s="12" t="s">
        <v>17</v>
      </c>
      <c r="F80" s="17">
        <v>98.02</v>
      </c>
      <c r="G80" s="16">
        <v>0.01</v>
      </c>
      <c r="H80" s="15">
        <f t="shared" si="5"/>
        <v>0.9802</v>
      </c>
      <c r="I80" s="17">
        <f t="shared" si="4"/>
        <v>99.0002</v>
      </c>
      <c r="J80" s="14"/>
      <c r="K80" s="14"/>
    </row>
    <row r="81" spans="1:11">
      <c r="A81" s="12">
        <v>80</v>
      </c>
      <c r="B81" s="19">
        <v>45943.6557060185</v>
      </c>
      <c r="C81" s="14">
        <v>202510</v>
      </c>
      <c r="D81" s="12" t="s">
        <v>31</v>
      </c>
      <c r="E81" s="12" t="s">
        <v>17</v>
      </c>
      <c r="F81" s="17">
        <v>6.45</v>
      </c>
      <c r="G81" s="16">
        <v>0.01</v>
      </c>
      <c r="H81" s="15">
        <f t="shared" si="5"/>
        <v>0.0645</v>
      </c>
      <c r="I81" s="17">
        <f t="shared" si="4"/>
        <v>6.5145</v>
      </c>
      <c r="J81" s="14"/>
      <c r="K81" s="14"/>
    </row>
    <row r="82" spans="1:11">
      <c r="A82" s="12">
        <v>81</v>
      </c>
      <c r="B82" s="19">
        <v>45964.6202199074</v>
      </c>
      <c r="C82" s="14">
        <v>202511</v>
      </c>
      <c r="D82" s="12" t="s">
        <v>31</v>
      </c>
      <c r="E82" s="12" t="s">
        <v>17</v>
      </c>
      <c r="F82" s="17">
        <v>28.83</v>
      </c>
      <c r="G82" s="16">
        <v>0.01</v>
      </c>
      <c r="H82" s="15">
        <f t="shared" si="5"/>
        <v>0.2883</v>
      </c>
      <c r="I82" s="17">
        <f t="shared" si="4"/>
        <v>29.1183</v>
      </c>
      <c r="J82" s="14"/>
      <c r="K82" s="14"/>
    </row>
    <row r="83" spans="1:11">
      <c r="A83" s="12">
        <v>82</v>
      </c>
      <c r="B83" s="19">
        <v>45964.6979050926</v>
      </c>
      <c r="C83" s="14">
        <v>202511</v>
      </c>
      <c r="D83" s="12" t="s">
        <v>31</v>
      </c>
      <c r="E83" s="12" t="s">
        <v>17</v>
      </c>
      <c r="F83" s="17">
        <v>21.88</v>
      </c>
      <c r="G83" s="16">
        <v>0.01</v>
      </c>
      <c r="H83" s="15">
        <f t="shared" si="5"/>
        <v>0.2188</v>
      </c>
      <c r="I83" s="17">
        <f t="shared" si="4"/>
        <v>22.0988</v>
      </c>
      <c r="J83" s="14"/>
      <c r="K83" s="14"/>
    </row>
    <row r="84" spans="1:11">
      <c r="A84" s="12">
        <v>83</v>
      </c>
      <c r="B84" s="19">
        <v>45964.698599537</v>
      </c>
      <c r="C84" s="14">
        <v>202511</v>
      </c>
      <c r="D84" s="12" t="s">
        <v>31</v>
      </c>
      <c r="E84" s="12" t="s">
        <v>17</v>
      </c>
      <c r="F84" s="17">
        <v>40.28</v>
      </c>
      <c r="G84" s="16">
        <v>0.01</v>
      </c>
      <c r="H84" s="15">
        <f t="shared" si="5"/>
        <v>0.4028</v>
      </c>
      <c r="I84" s="17">
        <f t="shared" si="4"/>
        <v>40.6828</v>
      </c>
      <c r="J84" s="14"/>
      <c r="K84" s="14"/>
    </row>
    <row r="85" spans="1:11">
      <c r="A85" s="12">
        <v>84</v>
      </c>
      <c r="B85" s="19">
        <v>45964.701087963</v>
      </c>
      <c r="C85" s="14">
        <v>202511</v>
      </c>
      <c r="D85" s="12" t="s">
        <v>32</v>
      </c>
      <c r="E85" s="12" t="s">
        <v>17</v>
      </c>
      <c r="F85" s="17">
        <v>12.92</v>
      </c>
      <c r="G85" s="16">
        <v>0.01</v>
      </c>
      <c r="H85" s="15">
        <f t="shared" si="5"/>
        <v>0.1292</v>
      </c>
      <c r="I85" s="17">
        <f t="shared" si="4"/>
        <v>13.0492</v>
      </c>
      <c r="J85" s="14"/>
      <c r="K85" s="14"/>
    </row>
    <row r="86" spans="1:11">
      <c r="A86" s="12">
        <v>85</v>
      </c>
      <c r="B86" s="19">
        <v>45964.717037037</v>
      </c>
      <c r="C86" s="14">
        <v>202511</v>
      </c>
      <c r="D86" s="12" t="s">
        <v>31</v>
      </c>
      <c r="E86" s="12" t="s">
        <v>18</v>
      </c>
      <c r="F86" s="17">
        <v>4.48</v>
      </c>
      <c r="G86" s="16">
        <v>0.01</v>
      </c>
      <c r="H86" s="15">
        <f t="shared" si="5"/>
        <v>0.0448</v>
      </c>
      <c r="I86" s="17">
        <f t="shared" si="4"/>
        <v>4.5248</v>
      </c>
      <c r="J86" s="14"/>
      <c r="K86" s="14"/>
    </row>
    <row r="87" spans="1:11">
      <c r="A87" s="12">
        <v>86</v>
      </c>
      <c r="B87" s="19">
        <v>45968.4545023148</v>
      </c>
      <c r="C87" s="14">
        <v>202511</v>
      </c>
      <c r="D87" s="12" t="s">
        <v>31</v>
      </c>
      <c r="E87" s="12" t="s">
        <v>17</v>
      </c>
      <c r="F87" s="17">
        <v>1162.28</v>
      </c>
      <c r="G87" s="16">
        <v>0.01</v>
      </c>
      <c r="H87" s="15">
        <f t="shared" si="5"/>
        <v>11.6228</v>
      </c>
      <c r="I87" s="17">
        <f t="shared" si="4"/>
        <v>1173.9028</v>
      </c>
      <c r="J87" s="14"/>
      <c r="K87" s="14"/>
    </row>
    <row r="88" spans="1:11">
      <c r="A88" s="12">
        <v>87</v>
      </c>
      <c r="B88" s="19">
        <v>45972.6022685185</v>
      </c>
      <c r="C88" s="14">
        <v>202511</v>
      </c>
      <c r="D88" s="12" t="s">
        <v>32</v>
      </c>
      <c r="E88" s="12" t="s">
        <v>18</v>
      </c>
      <c r="F88" s="17">
        <v>54.36</v>
      </c>
      <c r="G88" s="16">
        <v>0.01</v>
      </c>
      <c r="H88" s="15">
        <f t="shared" si="5"/>
        <v>0.5436</v>
      </c>
      <c r="I88" s="17">
        <f t="shared" si="4"/>
        <v>54.9036</v>
      </c>
      <c r="J88" s="14"/>
      <c r="K88" s="14"/>
    </row>
    <row r="89" spans="1:11">
      <c r="A89" s="12">
        <v>88</v>
      </c>
      <c r="B89" s="19">
        <v>45973.6193981481</v>
      </c>
      <c r="C89" s="14">
        <v>202511</v>
      </c>
      <c r="D89" s="12" t="s">
        <v>31</v>
      </c>
      <c r="E89" s="12" t="s">
        <v>17</v>
      </c>
      <c r="F89" s="17">
        <v>604.52</v>
      </c>
      <c r="G89" s="16">
        <v>0.01</v>
      </c>
      <c r="H89" s="15">
        <f t="shared" si="5"/>
        <v>6.0452</v>
      </c>
      <c r="I89" s="17">
        <f t="shared" si="4"/>
        <v>610.5652</v>
      </c>
      <c r="J89" s="14"/>
      <c r="K89" s="14"/>
    </row>
    <row r="90" spans="1:11">
      <c r="A90" s="12">
        <v>89</v>
      </c>
      <c r="B90" s="19">
        <v>45996.3571875</v>
      </c>
      <c r="C90" s="14">
        <v>202512</v>
      </c>
      <c r="D90" s="12" t="s">
        <v>31</v>
      </c>
      <c r="E90" s="12" t="s">
        <v>17</v>
      </c>
      <c r="F90" s="17">
        <v>2413.36</v>
      </c>
      <c r="G90" s="16">
        <v>0.01</v>
      </c>
      <c r="H90" s="15">
        <f t="shared" si="5"/>
        <v>24.1336</v>
      </c>
      <c r="I90" s="17">
        <f t="shared" si="4"/>
        <v>2437.4936</v>
      </c>
      <c r="J90" s="14"/>
      <c r="K90" s="14"/>
    </row>
    <row r="91" spans="1:11">
      <c r="A91" s="12">
        <v>90</v>
      </c>
      <c r="B91" s="19">
        <v>45999.477662037</v>
      </c>
      <c r="C91" s="14">
        <v>202512</v>
      </c>
      <c r="D91" s="12" t="s">
        <v>31</v>
      </c>
      <c r="E91" s="12" t="s">
        <v>18</v>
      </c>
      <c r="F91" s="17">
        <v>260.32</v>
      </c>
      <c r="G91" s="16">
        <v>0.01</v>
      </c>
      <c r="H91" s="15">
        <f t="shared" si="5"/>
        <v>2.6032</v>
      </c>
      <c r="I91" s="17">
        <f t="shared" si="4"/>
        <v>262.9232</v>
      </c>
      <c r="J91" s="14"/>
      <c r="K91" s="14"/>
    </row>
    <row r="92" spans="1:11">
      <c r="A92" s="12">
        <v>91</v>
      </c>
      <c r="B92" s="19">
        <v>45999.6696643519</v>
      </c>
      <c r="C92" s="14">
        <v>202512</v>
      </c>
      <c r="D92" s="12" t="s">
        <v>31</v>
      </c>
      <c r="E92" s="12" t="s">
        <v>17</v>
      </c>
      <c r="F92" s="17">
        <v>74.94</v>
      </c>
      <c r="G92" s="16">
        <v>0.01</v>
      </c>
      <c r="H92" s="15">
        <f t="shared" si="5"/>
        <v>0.7494</v>
      </c>
      <c r="I92" s="17">
        <f t="shared" si="4"/>
        <v>75.6894</v>
      </c>
      <c r="J92" s="14"/>
      <c r="K92" s="14"/>
    </row>
    <row r="93" spans="1:11">
      <c r="A93" s="12">
        <v>92</v>
      </c>
      <c r="B93" s="19">
        <v>45999.6702662037</v>
      </c>
      <c r="C93" s="14">
        <v>202512</v>
      </c>
      <c r="D93" s="12" t="s">
        <v>31</v>
      </c>
      <c r="E93" s="12" t="s">
        <v>17</v>
      </c>
      <c r="F93" s="17">
        <v>558.87</v>
      </c>
      <c r="G93" s="16">
        <v>0.01</v>
      </c>
      <c r="H93" s="15">
        <f t="shared" si="5"/>
        <v>5.5887</v>
      </c>
      <c r="I93" s="17">
        <f t="shared" si="4"/>
        <v>564.4587</v>
      </c>
      <c r="J93" s="14"/>
      <c r="K93" s="14"/>
    </row>
    <row r="94" spans="1:11">
      <c r="A94" s="12">
        <v>93</v>
      </c>
      <c r="B94" s="19">
        <v>46008.4807407407</v>
      </c>
      <c r="C94" s="14">
        <v>202512</v>
      </c>
      <c r="D94" s="12" t="s">
        <v>31</v>
      </c>
      <c r="E94" s="12" t="s">
        <v>17</v>
      </c>
      <c r="F94" s="17">
        <v>193492.77</v>
      </c>
      <c r="G94" s="16">
        <v>0.01</v>
      </c>
      <c r="H94" s="15">
        <f t="shared" si="5"/>
        <v>1934.9277</v>
      </c>
      <c r="I94" s="17">
        <f t="shared" si="4"/>
        <v>195427.6977</v>
      </c>
      <c r="J94" s="14"/>
      <c r="K94" s="14"/>
    </row>
    <row r="95" spans="1:11">
      <c r="A95" s="12">
        <v>94</v>
      </c>
      <c r="B95" s="19">
        <v>46008.4807407407</v>
      </c>
      <c r="C95" s="14">
        <v>202512</v>
      </c>
      <c r="D95" s="12" t="s">
        <v>31</v>
      </c>
      <c r="E95" s="12" t="s">
        <v>18</v>
      </c>
      <c r="F95" s="17">
        <v>195833.52</v>
      </c>
      <c r="G95" s="16">
        <v>0.01</v>
      </c>
      <c r="H95" s="15">
        <f t="shared" si="5"/>
        <v>1958.3352</v>
      </c>
      <c r="I95" s="17">
        <f t="shared" si="4"/>
        <v>197791.8552</v>
      </c>
      <c r="J95" s="14"/>
      <c r="K95" s="14"/>
    </row>
    <row r="96" spans="1:11">
      <c r="A96" s="12">
        <v>95</v>
      </c>
      <c r="B96" s="19">
        <v>46008.4807407407</v>
      </c>
      <c r="C96" s="14">
        <v>202512</v>
      </c>
      <c r="D96" s="12" t="s">
        <v>32</v>
      </c>
      <c r="E96" s="12" t="s">
        <v>17</v>
      </c>
      <c r="F96" s="17">
        <v>950.5</v>
      </c>
      <c r="G96" s="16">
        <v>0.01</v>
      </c>
      <c r="H96" s="15">
        <f t="shared" si="5"/>
        <v>9.505</v>
      </c>
      <c r="I96" s="17">
        <f t="shared" si="4"/>
        <v>960.005</v>
      </c>
      <c r="J96" s="14"/>
      <c r="K96" s="14"/>
    </row>
    <row r="97" spans="1:11">
      <c r="A97" s="12">
        <v>96</v>
      </c>
      <c r="B97" s="19">
        <v>46008.4807407407</v>
      </c>
      <c r="C97" s="14">
        <v>202512</v>
      </c>
      <c r="D97" s="12" t="s">
        <v>31</v>
      </c>
      <c r="E97" s="12" t="s">
        <v>17</v>
      </c>
      <c r="F97" s="17">
        <v>6237.62</v>
      </c>
      <c r="G97" s="16">
        <v>0.01</v>
      </c>
      <c r="H97" s="15">
        <f t="shared" si="5"/>
        <v>62.3762</v>
      </c>
      <c r="I97" s="17">
        <f t="shared" si="4"/>
        <v>6299.9962</v>
      </c>
      <c r="J97" s="14"/>
      <c r="K97" s="14"/>
    </row>
    <row r="98" spans="1:11">
      <c r="A98" s="12">
        <v>97</v>
      </c>
      <c r="B98" s="19">
        <v>46008.4807407407</v>
      </c>
      <c r="C98" s="14">
        <v>202512</v>
      </c>
      <c r="D98" s="12" t="s">
        <v>31</v>
      </c>
      <c r="E98" s="12" t="s">
        <v>17</v>
      </c>
      <c r="F98" s="17">
        <v>11287.13</v>
      </c>
      <c r="G98" s="16">
        <v>0.01</v>
      </c>
      <c r="H98" s="15">
        <f t="shared" si="5"/>
        <v>112.8713</v>
      </c>
      <c r="I98" s="17">
        <f t="shared" si="4"/>
        <v>11400.0013</v>
      </c>
      <c r="J98" s="14"/>
      <c r="K98" s="14"/>
    </row>
    <row r="99" spans="1:11">
      <c r="A99" s="12">
        <v>98</v>
      </c>
      <c r="B99" s="19">
        <v>46008.4807407407</v>
      </c>
      <c r="C99" s="14">
        <v>202512</v>
      </c>
      <c r="D99" s="12" t="s">
        <v>31</v>
      </c>
      <c r="E99" s="12" t="s">
        <v>17</v>
      </c>
      <c r="F99" s="17">
        <v>1014.85</v>
      </c>
      <c r="G99" s="16">
        <v>0.01</v>
      </c>
      <c r="H99" s="15">
        <f t="shared" si="5"/>
        <v>10.1485</v>
      </c>
      <c r="I99" s="17">
        <f t="shared" si="4"/>
        <v>1024.9985</v>
      </c>
      <c r="J99" s="14"/>
      <c r="K99" s="14"/>
    </row>
    <row r="100" spans="1:11">
      <c r="A100" s="12">
        <v>99</v>
      </c>
      <c r="B100" s="19">
        <v>46008.4807407407</v>
      </c>
      <c r="C100" s="14">
        <v>202512</v>
      </c>
      <c r="D100" s="12" t="s">
        <v>31</v>
      </c>
      <c r="E100" s="12" t="s">
        <v>18</v>
      </c>
      <c r="F100" s="17">
        <v>5940.59</v>
      </c>
      <c r="G100" s="16">
        <v>0.01</v>
      </c>
      <c r="H100" s="15">
        <f t="shared" si="5"/>
        <v>59.4059</v>
      </c>
      <c r="I100" s="17">
        <f t="shared" si="4"/>
        <v>5999.9959</v>
      </c>
      <c r="J100" s="14"/>
      <c r="K100" s="14"/>
    </row>
    <row r="101" spans="1:11">
      <c r="A101" s="12">
        <v>100</v>
      </c>
      <c r="B101" s="19">
        <v>46008.4807407407</v>
      </c>
      <c r="C101" s="14">
        <v>202512</v>
      </c>
      <c r="D101" s="12" t="s">
        <v>31</v>
      </c>
      <c r="E101" s="12" t="s">
        <v>18</v>
      </c>
      <c r="F101" s="17">
        <v>5940.59</v>
      </c>
      <c r="G101" s="16">
        <v>0.01</v>
      </c>
      <c r="H101" s="15">
        <f t="shared" si="5"/>
        <v>59.4059</v>
      </c>
      <c r="I101" s="17">
        <f t="shared" ref="I101:I132" si="6">+H101+F101</f>
        <v>5999.9959</v>
      </c>
      <c r="J101" s="14"/>
      <c r="K101" s="14"/>
    </row>
    <row r="102" spans="1:11">
      <c r="A102" s="12">
        <v>101</v>
      </c>
      <c r="B102" s="19">
        <v>46008.4807407407</v>
      </c>
      <c r="C102" s="14">
        <v>202512</v>
      </c>
      <c r="D102" s="12" t="s">
        <v>31</v>
      </c>
      <c r="E102" s="12" t="s">
        <v>17</v>
      </c>
      <c r="F102" s="17">
        <v>1149.5</v>
      </c>
      <c r="G102" s="16">
        <v>0.01</v>
      </c>
      <c r="H102" s="15">
        <f t="shared" si="5"/>
        <v>11.495</v>
      </c>
      <c r="I102" s="17">
        <f t="shared" si="6"/>
        <v>1160.995</v>
      </c>
      <c r="J102" s="14"/>
      <c r="K102" s="14"/>
    </row>
    <row r="103" spans="1:11">
      <c r="A103" s="12">
        <v>102</v>
      </c>
      <c r="B103" s="19">
        <v>46008.4807407407</v>
      </c>
      <c r="C103" s="14">
        <v>202512</v>
      </c>
      <c r="D103" s="12" t="s">
        <v>31</v>
      </c>
      <c r="E103" s="12" t="s">
        <v>17</v>
      </c>
      <c r="F103" s="17">
        <v>317049.11</v>
      </c>
      <c r="G103" s="16">
        <v>0.01</v>
      </c>
      <c r="H103" s="15">
        <f t="shared" si="5"/>
        <v>3170.4911</v>
      </c>
      <c r="I103" s="17">
        <f t="shared" si="6"/>
        <v>320219.6011</v>
      </c>
      <c r="J103" s="14"/>
      <c r="K103" s="14"/>
    </row>
    <row r="104" spans="1:11">
      <c r="A104" s="12">
        <v>103</v>
      </c>
      <c r="B104" s="19">
        <v>46008.4807407407</v>
      </c>
      <c r="C104" s="14">
        <v>202512</v>
      </c>
      <c r="D104" s="12" t="s">
        <v>31</v>
      </c>
      <c r="E104" s="12" t="s">
        <v>17</v>
      </c>
      <c r="F104" s="17">
        <v>1182.67</v>
      </c>
      <c r="G104" s="16">
        <v>0.01</v>
      </c>
      <c r="H104" s="15">
        <f t="shared" si="5"/>
        <v>11.8267</v>
      </c>
      <c r="I104" s="17">
        <f t="shared" si="6"/>
        <v>1194.4967</v>
      </c>
      <c r="J104" s="14"/>
      <c r="K104" s="14"/>
    </row>
    <row r="105" spans="1:11">
      <c r="A105" s="12">
        <v>104</v>
      </c>
      <c r="B105" s="19">
        <v>46008.4807407407</v>
      </c>
      <c r="C105" s="14">
        <v>202512</v>
      </c>
      <c r="D105" s="12" t="s">
        <v>31</v>
      </c>
      <c r="E105" s="12" t="s">
        <v>18</v>
      </c>
      <c r="F105" s="17">
        <v>219460.67</v>
      </c>
      <c r="G105" s="16">
        <v>0.01</v>
      </c>
      <c r="H105" s="15">
        <f t="shared" si="5"/>
        <v>2194.6067</v>
      </c>
      <c r="I105" s="17">
        <f t="shared" si="6"/>
        <v>221655.2767</v>
      </c>
      <c r="J105" s="14"/>
      <c r="K105" s="14"/>
    </row>
    <row r="106" spans="1:11">
      <c r="A106" s="12">
        <v>105</v>
      </c>
      <c r="B106" s="19">
        <v>46008.4807407407</v>
      </c>
      <c r="C106" s="14">
        <v>202512</v>
      </c>
      <c r="D106" s="12" t="s">
        <v>31</v>
      </c>
      <c r="E106" s="12" t="s">
        <v>17</v>
      </c>
      <c r="F106" s="17">
        <v>1171.78</v>
      </c>
      <c r="G106" s="16">
        <v>0.01</v>
      </c>
      <c r="H106" s="15">
        <f t="shared" si="5"/>
        <v>11.7178</v>
      </c>
      <c r="I106" s="17">
        <f t="shared" si="6"/>
        <v>1183.4978</v>
      </c>
      <c r="J106" s="14"/>
      <c r="K106" s="14"/>
    </row>
    <row r="107" spans="1:11">
      <c r="A107" s="12">
        <v>106</v>
      </c>
      <c r="B107" s="19">
        <v>46008.4807407407</v>
      </c>
      <c r="C107" s="14">
        <v>202512</v>
      </c>
      <c r="D107" s="12" t="s">
        <v>31</v>
      </c>
      <c r="E107" s="12" t="s">
        <v>17</v>
      </c>
      <c r="F107" s="17">
        <v>211088.2</v>
      </c>
      <c r="G107" s="16">
        <v>0.01</v>
      </c>
      <c r="H107" s="15">
        <f t="shared" si="5"/>
        <v>2110.882</v>
      </c>
      <c r="I107" s="17">
        <f t="shared" si="6"/>
        <v>213199.082</v>
      </c>
      <c r="J107" s="14"/>
      <c r="K107" s="14"/>
    </row>
    <row r="108" spans="1:11">
      <c r="A108" s="12">
        <v>107</v>
      </c>
      <c r="B108" s="19">
        <v>46008.4807407407</v>
      </c>
      <c r="C108" s="14">
        <v>202512</v>
      </c>
      <c r="D108" s="12" t="s">
        <v>31</v>
      </c>
      <c r="E108" s="12" t="s">
        <v>18</v>
      </c>
      <c r="F108" s="17">
        <v>1765.35</v>
      </c>
      <c r="G108" s="16">
        <v>0.01</v>
      </c>
      <c r="H108" s="15">
        <f t="shared" si="5"/>
        <v>17.6535</v>
      </c>
      <c r="I108" s="17">
        <f t="shared" si="6"/>
        <v>1783.0035</v>
      </c>
      <c r="J108" s="14"/>
      <c r="K108" s="14"/>
    </row>
    <row r="109" spans="1:11">
      <c r="A109" s="12">
        <v>108</v>
      </c>
      <c r="B109" s="19">
        <v>46008.4807407407</v>
      </c>
      <c r="C109" s="14">
        <v>202512</v>
      </c>
      <c r="D109" s="12" t="s">
        <v>31</v>
      </c>
      <c r="E109" s="12" t="s">
        <v>18</v>
      </c>
      <c r="F109" s="17">
        <v>338976.53</v>
      </c>
      <c r="G109" s="16">
        <v>0.01</v>
      </c>
      <c r="H109" s="15">
        <f t="shared" ref="H109:H140" si="7">+F109*0.01</f>
        <v>3389.7653</v>
      </c>
      <c r="I109" s="17">
        <f t="shared" si="6"/>
        <v>342366.2953</v>
      </c>
      <c r="J109" s="14"/>
      <c r="K109" s="14"/>
    </row>
    <row r="110" spans="1:11">
      <c r="A110" s="12">
        <v>109</v>
      </c>
      <c r="B110" s="19">
        <v>46008.4807407407</v>
      </c>
      <c r="C110" s="14">
        <v>202512</v>
      </c>
      <c r="D110" s="12" t="s">
        <v>31</v>
      </c>
      <c r="E110" s="12" t="s">
        <v>17</v>
      </c>
      <c r="F110" s="17">
        <v>265.35</v>
      </c>
      <c r="G110" s="16">
        <v>0.01</v>
      </c>
      <c r="H110" s="15">
        <f t="shared" si="7"/>
        <v>2.6535</v>
      </c>
      <c r="I110" s="17">
        <f t="shared" si="6"/>
        <v>268.0035</v>
      </c>
      <c r="J110" s="14"/>
      <c r="K110" s="14"/>
    </row>
    <row r="111" spans="1:11">
      <c r="A111" s="12">
        <v>110</v>
      </c>
      <c r="B111" s="19">
        <v>46008.4807407407</v>
      </c>
      <c r="C111" s="14">
        <v>202512</v>
      </c>
      <c r="D111" s="12" t="s">
        <v>32</v>
      </c>
      <c r="E111" s="12" t="s">
        <v>17</v>
      </c>
      <c r="F111" s="17">
        <v>618.81</v>
      </c>
      <c r="G111" s="16">
        <v>0.01</v>
      </c>
      <c r="H111" s="15">
        <f t="shared" si="7"/>
        <v>6.1881</v>
      </c>
      <c r="I111" s="17">
        <f t="shared" si="6"/>
        <v>624.9981</v>
      </c>
      <c r="J111" s="14"/>
      <c r="K111" s="14"/>
    </row>
    <row r="112" spans="1:11">
      <c r="A112" s="12">
        <v>111</v>
      </c>
      <c r="B112" s="19">
        <v>46008.4807407407</v>
      </c>
      <c r="C112" s="14">
        <v>202512</v>
      </c>
      <c r="D112" s="12" t="s">
        <v>32</v>
      </c>
      <c r="E112" s="12" t="s">
        <v>17</v>
      </c>
      <c r="F112" s="17">
        <v>618.81</v>
      </c>
      <c r="G112" s="16">
        <v>0.01</v>
      </c>
      <c r="H112" s="15">
        <f t="shared" si="7"/>
        <v>6.1881</v>
      </c>
      <c r="I112" s="17">
        <f t="shared" si="6"/>
        <v>624.9981</v>
      </c>
      <c r="J112" s="14"/>
      <c r="K112" s="14"/>
    </row>
    <row r="113" spans="1:11">
      <c r="A113" s="12">
        <v>112</v>
      </c>
      <c r="B113" s="19">
        <v>46008.4807407407</v>
      </c>
      <c r="C113" s="14">
        <v>202512</v>
      </c>
      <c r="D113" s="12" t="s">
        <v>31</v>
      </c>
      <c r="E113" s="12" t="s">
        <v>17</v>
      </c>
      <c r="F113" s="17">
        <v>207.92</v>
      </c>
      <c r="G113" s="16">
        <v>0.01</v>
      </c>
      <c r="H113" s="15">
        <f t="shared" si="7"/>
        <v>2.0792</v>
      </c>
      <c r="I113" s="17">
        <f t="shared" si="6"/>
        <v>209.9992</v>
      </c>
      <c r="J113" s="14"/>
      <c r="K113" s="14"/>
    </row>
    <row r="114" spans="1:11">
      <c r="A114" s="12">
        <v>113</v>
      </c>
      <c r="B114" s="19">
        <v>46008.4807407407</v>
      </c>
      <c r="C114" s="14">
        <v>202512</v>
      </c>
      <c r="D114" s="12" t="s">
        <v>31</v>
      </c>
      <c r="E114" s="12" t="s">
        <v>17</v>
      </c>
      <c r="F114" s="17">
        <v>208468.9</v>
      </c>
      <c r="G114" s="16">
        <v>0.01</v>
      </c>
      <c r="H114" s="15">
        <f t="shared" si="7"/>
        <v>2084.689</v>
      </c>
      <c r="I114" s="17">
        <f t="shared" si="6"/>
        <v>210553.589</v>
      </c>
      <c r="J114" s="14"/>
      <c r="K114" s="14"/>
    </row>
    <row r="115" spans="1:11">
      <c r="A115" s="12">
        <v>114</v>
      </c>
      <c r="B115" s="19">
        <v>46008.4807407407</v>
      </c>
      <c r="C115" s="14">
        <v>202512</v>
      </c>
      <c r="D115" s="12" t="s">
        <v>31</v>
      </c>
      <c r="E115" s="12" t="s">
        <v>17</v>
      </c>
      <c r="F115" s="17">
        <v>207.92</v>
      </c>
      <c r="G115" s="16">
        <v>0.01</v>
      </c>
      <c r="H115" s="15">
        <f t="shared" si="7"/>
        <v>2.0792</v>
      </c>
      <c r="I115" s="17">
        <f t="shared" si="6"/>
        <v>209.9992</v>
      </c>
      <c r="J115" s="14"/>
      <c r="K115" s="14"/>
    </row>
    <row r="116" spans="1:11">
      <c r="A116" s="12">
        <v>115</v>
      </c>
      <c r="B116" s="19">
        <v>46008.4807407407</v>
      </c>
      <c r="C116" s="14">
        <v>202512</v>
      </c>
      <c r="D116" s="12" t="s">
        <v>31</v>
      </c>
      <c r="E116" s="12" t="s">
        <v>17</v>
      </c>
      <c r="F116" s="17">
        <v>-79.21</v>
      </c>
      <c r="G116" s="16">
        <v>0.01</v>
      </c>
      <c r="H116" s="15">
        <f t="shared" si="7"/>
        <v>-0.7921</v>
      </c>
      <c r="I116" s="17">
        <f t="shared" si="6"/>
        <v>-80.0021</v>
      </c>
      <c r="J116" s="14"/>
      <c r="K116" s="14"/>
    </row>
    <row r="117" spans="1:11">
      <c r="A117" s="12">
        <v>116</v>
      </c>
      <c r="B117" s="19">
        <v>46008.4807407407</v>
      </c>
      <c r="C117" s="14">
        <v>202512</v>
      </c>
      <c r="D117" s="12" t="s">
        <v>31</v>
      </c>
      <c r="E117" s="12" t="s">
        <v>17</v>
      </c>
      <c r="F117" s="17">
        <v>178.22</v>
      </c>
      <c r="G117" s="16">
        <v>0.01</v>
      </c>
      <c r="H117" s="15">
        <f t="shared" si="7"/>
        <v>1.7822</v>
      </c>
      <c r="I117" s="17">
        <f t="shared" si="6"/>
        <v>180.0022</v>
      </c>
      <c r="J117" s="14"/>
      <c r="K117" s="14"/>
    </row>
    <row r="118" spans="1:11">
      <c r="A118" s="12">
        <v>117</v>
      </c>
      <c r="B118" s="19">
        <v>46008.4807407407</v>
      </c>
      <c r="C118" s="14">
        <v>202512</v>
      </c>
      <c r="D118" s="12" t="s">
        <v>31</v>
      </c>
      <c r="E118" s="12" t="s">
        <v>17</v>
      </c>
      <c r="F118" s="17">
        <v>207.92</v>
      </c>
      <c r="G118" s="16">
        <v>0.01</v>
      </c>
      <c r="H118" s="15">
        <f t="shared" si="7"/>
        <v>2.0792</v>
      </c>
      <c r="I118" s="17">
        <f t="shared" si="6"/>
        <v>209.9992</v>
      </c>
      <c r="J118" s="14"/>
      <c r="K118" s="14"/>
    </row>
    <row r="119" spans="1:11">
      <c r="A119" s="12">
        <v>118</v>
      </c>
      <c r="B119" s="19">
        <v>46008.4807407407</v>
      </c>
      <c r="C119" s="14">
        <v>202512</v>
      </c>
      <c r="D119" s="12" t="s">
        <v>31</v>
      </c>
      <c r="E119" s="12" t="s">
        <v>17</v>
      </c>
      <c r="F119" s="17">
        <v>207.92</v>
      </c>
      <c r="G119" s="16">
        <v>0.01</v>
      </c>
      <c r="H119" s="15">
        <f t="shared" si="7"/>
        <v>2.0792</v>
      </c>
      <c r="I119" s="17">
        <f t="shared" si="6"/>
        <v>209.9992</v>
      </c>
      <c r="J119" s="14"/>
      <c r="K119" s="14"/>
    </row>
    <row r="120" spans="1:11">
      <c r="A120" s="12">
        <v>119</v>
      </c>
      <c r="B120" s="19">
        <v>46008.4807407407</v>
      </c>
      <c r="C120" s="14">
        <v>202512</v>
      </c>
      <c r="D120" s="12" t="s">
        <v>31</v>
      </c>
      <c r="E120" s="12" t="s">
        <v>17</v>
      </c>
      <c r="F120" s="17">
        <v>79.21</v>
      </c>
      <c r="G120" s="16">
        <v>0.01</v>
      </c>
      <c r="H120" s="15">
        <f t="shared" si="7"/>
        <v>0.7921</v>
      </c>
      <c r="I120" s="17">
        <f t="shared" si="6"/>
        <v>80.0021</v>
      </c>
      <c r="J120" s="14"/>
      <c r="K120" s="14"/>
    </row>
    <row r="121" spans="1:11">
      <c r="A121" s="12">
        <v>120</v>
      </c>
      <c r="B121" s="19">
        <v>46008.4807407407</v>
      </c>
      <c r="C121" s="14">
        <v>202512</v>
      </c>
      <c r="D121" s="12" t="s">
        <v>32</v>
      </c>
      <c r="E121" s="12" t="s">
        <v>17</v>
      </c>
      <c r="F121" s="17">
        <v>395.05</v>
      </c>
      <c r="G121" s="16">
        <v>0.01</v>
      </c>
      <c r="H121" s="15">
        <f t="shared" si="7"/>
        <v>3.9505</v>
      </c>
      <c r="I121" s="17">
        <f t="shared" si="6"/>
        <v>399.0005</v>
      </c>
      <c r="J121" s="14"/>
      <c r="K121" s="14"/>
    </row>
    <row r="122" spans="1:11">
      <c r="A122" s="12">
        <v>121</v>
      </c>
      <c r="B122" s="19">
        <v>46008.4807407407</v>
      </c>
      <c r="C122" s="14">
        <v>202512</v>
      </c>
      <c r="D122" s="12" t="s">
        <v>31</v>
      </c>
      <c r="E122" s="12" t="s">
        <v>17</v>
      </c>
      <c r="F122" s="17">
        <v>1014.85</v>
      </c>
      <c r="G122" s="16">
        <v>0.01</v>
      </c>
      <c r="H122" s="15">
        <f t="shared" si="7"/>
        <v>10.1485</v>
      </c>
      <c r="I122" s="17">
        <f t="shared" si="6"/>
        <v>1024.9985</v>
      </c>
      <c r="J122" s="14"/>
      <c r="K122" s="14"/>
    </row>
    <row r="123" spans="1:11">
      <c r="A123" s="12">
        <v>122</v>
      </c>
      <c r="B123" s="19">
        <v>46008.4807407407</v>
      </c>
      <c r="C123" s="14">
        <v>202512</v>
      </c>
      <c r="D123" s="12" t="s">
        <v>31</v>
      </c>
      <c r="E123" s="12" t="s">
        <v>17</v>
      </c>
      <c r="F123" s="17">
        <v>827.23</v>
      </c>
      <c r="G123" s="16">
        <v>0.01</v>
      </c>
      <c r="H123" s="15">
        <f t="shared" si="7"/>
        <v>8.2723</v>
      </c>
      <c r="I123" s="17">
        <f t="shared" ref="I123:I128" si="8">+H123+F123</f>
        <v>835.5023</v>
      </c>
      <c r="J123" s="14"/>
      <c r="K123" s="14"/>
    </row>
    <row r="124" spans="1:11">
      <c r="A124" s="12">
        <v>123</v>
      </c>
      <c r="B124" s="19">
        <v>46008.4807407407</v>
      </c>
      <c r="C124" s="14">
        <v>202512</v>
      </c>
      <c r="D124" s="12" t="s">
        <v>31</v>
      </c>
      <c r="E124" s="12" t="s">
        <v>17</v>
      </c>
      <c r="F124" s="17">
        <v>218379.3</v>
      </c>
      <c r="G124" s="16">
        <v>0.01</v>
      </c>
      <c r="H124" s="15">
        <f t="shared" si="7"/>
        <v>2183.793</v>
      </c>
      <c r="I124" s="17">
        <f t="shared" si="8"/>
        <v>220563.093</v>
      </c>
      <c r="J124" s="14"/>
      <c r="K124" s="14"/>
    </row>
    <row r="125" spans="1:11">
      <c r="A125" s="12">
        <v>124</v>
      </c>
      <c r="B125" s="19">
        <v>46008.4807407407</v>
      </c>
      <c r="C125" s="14">
        <v>202512</v>
      </c>
      <c r="D125" s="12" t="s">
        <v>32</v>
      </c>
      <c r="E125" s="12" t="s">
        <v>17</v>
      </c>
      <c r="F125" s="17">
        <v>336599.7</v>
      </c>
      <c r="G125" s="16">
        <v>0.01</v>
      </c>
      <c r="H125" s="15">
        <f t="shared" si="7"/>
        <v>3365.997</v>
      </c>
      <c r="I125" s="17">
        <f t="shared" si="8"/>
        <v>339965.697</v>
      </c>
      <c r="J125" s="14"/>
      <c r="K125" s="14"/>
    </row>
    <row r="126" spans="1:11">
      <c r="A126" s="12">
        <v>125</v>
      </c>
      <c r="B126" s="19">
        <v>46008.4807407407</v>
      </c>
      <c r="C126" s="14">
        <v>202512</v>
      </c>
      <c r="D126" s="12" t="s">
        <v>31</v>
      </c>
      <c r="E126" s="12" t="s">
        <v>17</v>
      </c>
      <c r="F126" s="17">
        <v>99252.08</v>
      </c>
      <c r="G126" s="16">
        <v>0.01</v>
      </c>
      <c r="H126" s="15">
        <f t="shared" si="7"/>
        <v>992.5208</v>
      </c>
      <c r="I126" s="17">
        <f t="shared" si="8"/>
        <v>100244.6008</v>
      </c>
      <c r="J126" s="14"/>
      <c r="K126" s="14"/>
    </row>
    <row r="127" spans="1:11">
      <c r="A127" s="12">
        <v>126</v>
      </c>
      <c r="B127" s="19">
        <v>46008.4807407407</v>
      </c>
      <c r="C127" s="14">
        <v>202512</v>
      </c>
      <c r="D127" s="12" t="s">
        <v>31</v>
      </c>
      <c r="E127" s="12" t="s">
        <v>17</v>
      </c>
      <c r="F127" s="17">
        <v>105274.26</v>
      </c>
      <c r="G127" s="16">
        <v>0.01</v>
      </c>
      <c r="H127" s="15">
        <f t="shared" si="7"/>
        <v>1052.7426</v>
      </c>
      <c r="I127" s="17">
        <f t="shared" si="8"/>
        <v>106327.0026</v>
      </c>
      <c r="J127" s="14"/>
      <c r="K127" s="14"/>
    </row>
    <row r="128" spans="1:11">
      <c r="A128" s="12">
        <v>127</v>
      </c>
      <c r="B128" s="13">
        <v>46023</v>
      </c>
      <c r="C128" s="14">
        <v>202601</v>
      </c>
      <c r="D128" s="12" t="s">
        <v>31</v>
      </c>
      <c r="E128" s="12" t="s">
        <v>17</v>
      </c>
      <c r="F128" s="17">
        <v>6666.66</v>
      </c>
      <c r="G128" s="16">
        <v>0.01</v>
      </c>
      <c r="H128" s="15">
        <f t="shared" si="7"/>
        <v>66.6666</v>
      </c>
      <c r="I128" s="17">
        <f t="shared" si="8"/>
        <v>6733.3266</v>
      </c>
      <c r="J128" s="14"/>
      <c r="K128" s="14"/>
    </row>
    <row r="129" spans="1:11">
      <c r="A129" s="12">
        <v>128</v>
      </c>
      <c r="B129" s="13"/>
      <c r="C129" s="14"/>
      <c r="D129" s="14"/>
      <c r="E129" s="14"/>
      <c r="F129" s="17"/>
      <c r="G129" s="17"/>
      <c r="H129" s="17"/>
      <c r="I129" s="17"/>
      <c r="J129" s="14"/>
      <c r="K129" s="14"/>
    </row>
    <row r="130" spans="1:11">
      <c r="A130" s="12">
        <v>129</v>
      </c>
      <c r="B130" s="13"/>
      <c r="C130" s="14"/>
      <c r="D130" s="14"/>
      <c r="E130" s="14"/>
      <c r="F130" s="17"/>
      <c r="G130" s="17"/>
      <c r="H130" s="17"/>
      <c r="I130" s="17"/>
      <c r="J130" s="14"/>
      <c r="K130" s="14"/>
    </row>
    <row r="131" spans="1:11">
      <c r="A131" s="12">
        <v>130</v>
      </c>
      <c r="B131" s="13"/>
      <c r="C131" s="14"/>
      <c r="D131" s="14"/>
      <c r="E131" s="14"/>
      <c r="F131" s="17"/>
      <c r="G131" s="17"/>
      <c r="H131" s="17"/>
      <c r="I131" s="17"/>
      <c r="J131" s="14"/>
      <c r="K131" s="14"/>
    </row>
    <row r="132" spans="1:11">
      <c r="A132" s="12">
        <v>131</v>
      </c>
      <c r="B132" s="13"/>
      <c r="C132" s="14"/>
      <c r="D132" s="14"/>
      <c r="E132" s="14"/>
      <c r="F132" s="17"/>
      <c r="G132" s="17"/>
      <c r="H132" s="17"/>
      <c r="I132" s="17"/>
      <c r="J132" s="14"/>
      <c r="K132" s="14"/>
    </row>
    <row r="133" spans="1:11">
      <c r="A133" s="12">
        <v>132</v>
      </c>
      <c r="B133" s="13"/>
      <c r="C133" s="14"/>
      <c r="D133" s="14"/>
      <c r="E133" s="14"/>
      <c r="F133" s="17"/>
      <c r="G133" s="17"/>
      <c r="H133" s="17"/>
      <c r="I133" s="17"/>
      <c r="J133" s="14"/>
      <c r="K133" s="14"/>
    </row>
    <row r="134" spans="1:11">
      <c r="A134" s="12">
        <v>133</v>
      </c>
      <c r="B134" s="13"/>
      <c r="C134" s="14"/>
      <c r="D134" s="14"/>
      <c r="E134" s="14"/>
      <c r="F134" s="17"/>
      <c r="G134" s="17"/>
      <c r="H134" s="17"/>
      <c r="I134" s="17"/>
      <c r="J134" s="14"/>
      <c r="K134" s="14"/>
    </row>
    <row r="135" spans="1:11">
      <c r="A135" s="12">
        <v>134</v>
      </c>
      <c r="B135" s="13"/>
      <c r="C135" s="14"/>
      <c r="D135" s="14"/>
      <c r="E135" s="14"/>
      <c r="F135" s="17"/>
      <c r="G135" s="17"/>
      <c r="H135" s="17"/>
      <c r="I135" s="17"/>
      <c r="J135" s="14"/>
      <c r="K135" s="14"/>
    </row>
    <row r="136" spans="1:11">
      <c r="A136" s="12">
        <v>135</v>
      </c>
      <c r="B136" s="13"/>
      <c r="C136" s="14"/>
      <c r="D136" s="14"/>
      <c r="E136" s="14"/>
      <c r="F136" s="17"/>
      <c r="G136" s="17"/>
      <c r="H136" s="17"/>
      <c r="I136" s="17"/>
      <c r="J136" s="14"/>
      <c r="K136" s="14"/>
    </row>
    <row r="137" spans="1:11">
      <c r="A137" s="12">
        <v>136</v>
      </c>
      <c r="B137" s="13"/>
      <c r="C137" s="14"/>
      <c r="D137" s="14"/>
      <c r="E137" s="14"/>
      <c r="F137" s="17"/>
      <c r="G137" s="17"/>
      <c r="H137" s="17"/>
      <c r="I137" s="17"/>
      <c r="J137" s="14"/>
      <c r="K137" s="14"/>
    </row>
    <row r="138" spans="1:11">
      <c r="A138" s="20"/>
    </row>
    <row r="139" spans="1:11">
      <c r="A139" s="4" t="s">
        <v>19</v>
      </c>
      <c r="B139" s="2" t="s">
        <v>37</v>
      </c>
      <c r="C139" s="2" t="s">
        <v>37</v>
      </c>
      <c r="D139" s="4" t="s">
        <v>37</v>
      </c>
      <c r="E139" s="2" t="s">
        <v>37</v>
      </c>
      <c r="F139" s="4" t="s">
        <v>37</v>
      </c>
      <c r="G139" s="4" t="s">
        <v>19</v>
      </c>
      <c r="H139" s="4" t="s">
        <v>19</v>
      </c>
      <c r="I139" s="4" t="s">
        <v>19</v>
      </c>
    </row>
    <row r="142" spans="1:11">
      <c r="A142" s="18"/>
      <c r="B142" s="21"/>
      <c r="C142" s="18" t="s">
        <v>38</v>
      </c>
      <c r="D142" s="18"/>
    </row>
  </sheetData>
  <autoFilter xmlns:etc="http://www.wps.cn/officeDocument/2017/etCustomData" ref="A1:N137" etc:filterBottomFollowUsedRange="0">
    <extLst/>
  </autoFilter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0.填表说明</vt:lpstr>
      <vt:lpstr>1.销售金额汇总（自动生成）</vt:lpstr>
      <vt:lpstr>2.销售开票明细（手动填写或粘贴系统导出已开票明细）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风清炀</cp:lastModifiedBy>
  <dcterms:created xsi:type="dcterms:W3CDTF">2023-04-12T12:59:00Z</dcterms:created>
  <dcterms:modified xsi:type="dcterms:W3CDTF">2026-01-04T03:09:49Z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9273107426E9475DB1710AE995A63767_12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